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9240"/>
  </bookViews>
  <sheets>
    <sheet name="算出内訳書（別記第1号様式別紙1）" sheetId="12" r:id="rId1"/>
    <sheet name="記入例 (初年度)" sheetId="8" r:id="rId2"/>
    <sheet name="記入例 （2年度)" sheetId="10" r:id="rId3"/>
    <sheet name="記入例 (3年度)" sheetId="11" r:id="rId4"/>
  </sheets>
  <calcPr calcId="162913"/>
</workbook>
</file>

<file path=xl/calcChain.xml><?xml version="1.0" encoding="utf-8"?>
<calcChain xmlns="http://schemas.openxmlformats.org/spreadsheetml/2006/main">
  <c r="S32" i="12" l="1"/>
  <c r="S33" i="12"/>
  <c r="S34" i="12"/>
  <c r="S90" i="12" l="1"/>
  <c r="N87" i="12"/>
  <c r="N86" i="12"/>
  <c r="N85" i="12"/>
  <c r="N84" i="12"/>
  <c r="S79" i="12"/>
  <c r="S68" i="12"/>
  <c r="N68" i="12"/>
  <c r="M67" i="12"/>
  <c r="N67" i="12" s="1"/>
  <c r="S67" i="12" s="1"/>
  <c r="M66" i="12"/>
  <c r="N66" i="12" s="1"/>
  <c r="S66" i="12" s="1"/>
  <c r="M65" i="12"/>
  <c r="N65" i="12" s="1"/>
  <c r="S65" i="12" s="1"/>
  <c r="Q57" i="12"/>
  <c r="S53" i="12"/>
  <c r="N53" i="12"/>
  <c r="S52" i="12"/>
  <c r="N52" i="12"/>
  <c r="S51" i="12"/>
  <c r="N51" i="12"/>
  <c r="S50" i="12"/>
  <c r="S55" i="12" s="1"/>
  <c r="N50" i="12"/>
  <c r="S45" i="12"/>
  <c r="N34" i="12"/>
  <c r="N33" i="12"/>
  <c r="M33" i="12"/>
  <c r="M32" i="12"/>
  <c r="N32" i="12" s="1"/>
  <c r="M31" i="12"/>
  <c r="N31" i="12" s="1"/>
  <c r="S31" i="12" s="1"/>
  <c r="S26" i="12"/>
  <c r="S36" i="12" l="1"/>
  <c r="S57" i="12" s="1"/>
  <c r="S70" i="12"/>
  <c r="Q92" i="12" s="1"/>
  <c r="S67" i="11"/>
  <c r="M67" i="11"/>
  <c r="N67" i="11" s="1"/>
  <c r="M66" i="11"/>
  <c r="N66" i="11" s="1"/>
  <c r="S66" i="11" s="1"/>
  <c r="M65" i="11"/>
  <c r="S90" i="11"/>
  <c r="N87" i="11"/>
  <c r="N86" i="11"/>
  <c r="N85" i="11"/>
  <c r="N84" i="11"/>
  <c r="S79" i="11"/>
  <c r="N68" i="11"/>
  <c r="S68" i="11" s="1"/>
  <c r="N65" i="11"/>
  <c r="S65" i="11" s="1"/>
  <c r="Q57" i="11"/>
  <c r="S53" i="11"/>
  <c r="N53" i="11"/>
  <c r="S52" i="11"/>
  <c r="N52" i="11"/>
  <c r="S51" i="11"/>
  <c r="N51" i="11"/>
  <c r="S50" i="11"/>
  <c r="S55" i="11" s="1"/>
  <c r="N50" i="11"/>
  <c r="S45" i="11"/>
  <c r="N34" i="11"/>
  <c r="S33" i="11"/>
  <c r="M33" i="11"/>
  <c r="N33" i="11" s="1"/>
  <c r="M32" i="11"/>
  <c r="N32" i="11" s="1"/>
  <c r="S32" i="11" s="1"/>
  <c r="M31" i="11"/>
  <c r="N31" i="11" s="1"/>
  <c r="S31" i="11" s="1"/>
  <c r="S26" i="11"/>
  <c r="M67" i="10"/>
  <c r="M66" i="10"/>
  <c r="N66" i="10" s="1"/>
  <c r="S66" i="10" s="1"/>
  <c r="M65" i="10"/>
  <c r="N50" i="10"/>
  <c r="N51" i="10"/>
  <c r="S51" i="10" s="1"/>
  <c r="N52" i="10"/>
  <c r="S52" i="10" s="1"/>
  <c r="N53" i="10"/>
  <c r="S53" i="10" s="1"/>
  <c r="S33" i="10"/>
  <c r="S45" i="10"/>
  <c r="S90" i="10"/>
  <c r="N87" i="10"/>
  <c r="N86" i="10"/>
  <c r="N85" i="10"/>
  <c r="N84" i="10"/>
  <c r="S79" i="10"/>
  <c r="N68" i="10"/>
  <c r="S68" i="10" s="1"/>
  <c r="N67" i="10"/>
  <c r="S67" i="10" s="1"/>
  <c r="N65" i="10"/>
  <c r="S65" i="10" s="1"/>
  <c r="S70" i="10" s="1"/>
  <c r="Q57" i="10"/>
  <c r="S50" i="10"/>
  <c r="N34" i="10"/>
  <c r="M33" i="10"/>
  <c r="N33" i="10" s="1"/>
  <c r="M32" i="10"/>
  <c r="N32" i="10" s="1"/>
  <c r="S32" i="10" s="1"/>
  <c r="N31" i="10"/>
  <c r="S31" i="10" s="1"/>
  <c r="M31" i="10"/>
  <c r="S26" i="10"/>
  <c r="S90" i="8"/>
  <c r="S79" i="8"/>
  <c r="S70" i="8"/>
  <c r="S45" i="8"/>
  <c r="S26" i="8"/>
  <c r="Q57" i="8"/>
  <c r="N87" i="8"/>
  <c r="N86" i="8"/>
  <c r="N85" i="8"/>
  <c r="N84" i="8"/>
  <c r="N53" i="8"/>
  <c r="S53" i="8" s="1"/>
  <c r="N52" i="8"/>
  <c r="S52" i="8" s="1"/>
  <c r="N51" i="8"/>
  <c r="S51" i="8" s="1"/>
  <c r="N50" i="8"/>
  <c r="S50" i="8" s="1"/>
  <c r="S55" i="8" s="1"/>
  <c r="N68" i="8"/>
  <c r="M67" i="8"/>
  <c r="N67" i="8" s="1"/>
  <c r="M66" i="8"/>
  <c r="N66" i="8" s="1"/>
  <c r="M65" i="8"/>
  <c r="N65" i="8" s="1"/>
  <c r="N34" i="8"/>
  <c r="M33" i="8"/>
  <c r="N33" i="8" s="1"/>
  <c r="S33" i="8" s="1"/>
  <c r="M32" i="8"/>
  <c r="N32" i="8" s="1"/>
  <c r="S32" i="8" s="1"/>
  <c r="M31" i="8"/>
  <c r="N31" i="8" s="1"/>
  <c r="S31" i="8" s="1"/>
  <c r="Q94" i="12" l="1"/>
  <c r="S36" i="8"/>
  <c r="Q92" i="8"/>
  <c r="S57" i="8"/>
  <c r="S36" i="11"/>
  <c r="S57" i="11" s="1"/>
  <c r="S70" i="11"/>
  <c r="Q92" i="11" s="1"/>
  <c r="Q92" i="10"/>
  <c r="S55" i="10"/>
  <c r="S36" i="10"/>
  <c r="Q94" i="8" l="1"/>
  <c r="Q94" i="11"/>
  <c r="S57" i="10" l="1"/>
  <c r="Q94" i="10" s="1"/>
</calcChain>
</file>

<file path=xl/comments1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ＳＮマンション：10月（令和５年６月～令和６年３月）
ＳＮアパート　：９月（令和５年７月～令和６年３月）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ＳＮマンション：8,000円×９月（令和５年７～令和６年３月）
ＳＮアパート　：8,000円×８月（令和５年８～令和６年３月）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ＳＮマンション：２月（令和６年４月～令和６年５月）
ＳＮアパート　：３月（令和６年４月～令和６年６月）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ＳＮマンション：8,000円×３月（令和６年４月～令和６年６月）
ＳＮアパート　：8,000円×４月（令和６年４月～令和６年７月）
</t>
        </r>
      </text>
    </commen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ＳＮマンション：２月（令和６年６月～令和７年３月）
ＳＮアパート　：３月（令和６年７月～令和７年３月）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ＳＮマンション：6,000円×９月（令和６年７月～令和７年３月）
ＳＮアパート　：6,000円×８月（令和６年８月～令和７年３月）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ＳＮマンション：２月（令和７年４月～令和７年５月）
ＳＮアパート　：３月（令和７年４月～令和７年６月）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ＳＮマンション：6,000円×３月（令和７年４月～令和７年６月）
ＳＮアパート　：6,000円×４月（令和７年４月～令和７年７月）</t>
        </r>
      </text>
    </comment>
  </commentList>
</comments>
</file>

<file path=xl/sharedStrings.xml><?xml version="1.0" encoding="utf-8"?>
<sst xmlns="http://schemas.openxmlformats.org/spreadsheetml/2006/main" count="560" uniqueCount="79">
  <si>
    <t>補助対象経費</t>
    <rPh sb="0" eb="2">
      <t>ホジョ</t>
    </rPh>
    <rPh sb="2" eb="4">
      <t>タイショウ</t>
    </rPh>
    <rPh sb="4" eb="6">
      <t>ケイヒ</t>
    </rPh>
    <phoneticPr fontId="2"/>
  </si>
  <si>
    <t>：</t>
    <phoneticPr fontId="2"/>
  </si>
  <si>
    <t>入居対象者の属性(予定)</t>
    <rPh sb="0" eb="2">
      <t>ニュウキョ</t>
    </rPh>
    <rPh sb="2" eb="4">
      <t>タイショウ</t>
    </rPh>
    <rPh sb="4" eb="5">
      <t>シャ</t>
    </rPh>
    <rPh sb="6" eb="8">
      <t>ゾクセイ</t>
    </rPh>
    <phoneticPr fontId="2"/>
  </si>
  <si>
    <t>住棟の所在地(予定)</t>
    <rPh sb="0" eb="2">
      <t>ジュウトウ</t>
    </rPh>
    <rPh sb="3" eb="6">
      <t>ショザイチ</t>
    </rPh>
    <phoneticPr fontId="2"/>
  </si>
  <si>
    <t>補助額</t>
    <rPh sb="0" eb="2">
      <t>ホジョ</t>
    </rPh>
    <rPh sb="2" eb="3">
      <t>ガク</t>
    </rPh>
    <phoneticPr fontId="2"/>
  </si>
  <si>
    <t>事業者名</t>
    <rPh sb="0" eb="3">
      <t>ジギョウシャ</t>
    </rPh>
    <rPh sb="3" eb="4">
      <t>メイ</t>
    </rPh>
    <phoneticPr fontId="2"/>
  </si>
  <si>
    <t>ＳＮマンション、ＳＮアパート</t>
    <phoneticPr fontId="2"/>
  </si>
  <si>
    <t>ＳＮマンション：高齢者、障害者　ＳＮアパート：子育て世帯</t>
    <rPh sb="8" eb="11">
      <t>コウレイシャ</t>
    </rPh>
    <rPh sb="12" eb="15">
      <t>ショウガイシャ</t>
    </rPh>
    <rPh sb="23" eb="25">
      <t>コソダ</t>
    </rPh>
    <rPh sb="26" eb="28">
      <t>セタイ</t>
    </rPh>
    <phoneticPr fontId="2"/>
  </si>
  <si>
    <t>ＳＮマンション：５万円　　ＳＮアパート：６万円</t>
    <rPh sb="9" eb="10">
      <t>マン</t>
    </rPh>
    <rPh sb="10" eb="11">
      <t>エン</t>
    </rPh>
    <rPh sb="21" eb="22">
      <t>マン</t>
    </rPh>
    <rPh sb="22" eb="23">
      <t>エン</t>
    </rPh>
    <phoneticPr fontId="2"/>
  </si>
  <si>
    <t>ＳＮマンション：○○区○○○○丁目○○番地○○</t>
    <rPh sb="10" eb="11">
      <t>ク</t>
    </rPh>
    <rPh sb="15" eb="17">
      <t>チョウメ</t>
    </rPh>
    <rPh sb="19" eb="20">
      <t>バン</t>
    </rPh>
    <rPh sb="20" eb="21">
      <t>チ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</si>
  <si>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令和５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</si>
  <si>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t>住棟名 (予定)</t>
    <rPh sb="0" eb="2">
      <t>ジュウトウ</t>
    </rPh>
    <rPh sb="2" eb="3">
      <t>メイ</t>
    </rPh>
    <phoneticPr fontId="2"/>
  </si>
  <si>
    <t>マスターリース契約日(予定)</t>
    <rPh sb="7" eb="9">
      <t>ケイヤク</t>
    </rPh>
    <rPh sb="9" eb="10">
      <t>ヒ</t>
    </rPh>
    <phoneticPr fontId="2"/>
  </si>
  <si>
    <t>入居開始日(予定)</t>
    <rPh sb="0" eb="2">
      <t>ニュウキョ</t>
    </rPh>
    <rPh sb="2" eb="4">
      <t>カイシ</t>
    </rPh>
    <rPh sb="4" eb="5">
      <t>ヒ</t>
    </rPh>
    <phoneticPr fontId="2"/>
  </si>
  <si>
    <t>入居者が支払う家賃額(予定)</t>
    <rPh sb="0" eb="3">
      <t>ニュウキョシャ</t>
    </rPh>
    <rPh sb="4" eb="6">
      <t>シハラ</t>
    </rPh>
    <rPh sb="7" eb="9">
      <t>ヤチン</t>
    </rPh>
    <rPh sb="9" eb="10">
      <t>ガク</t>
    </rPh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</si>
  <si>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１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</si>
  <si>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 xml:space="preserve"> 別表１（１）関係　</t>
    <phoneticPr fontId="2"/>
  </si>
  <si>
    <t>都補助金所要額</t>
    <rPh sb="0" eb="1">
      <t>ト</t>
    </rPh>
    <rPh sb="1" eb="4">
      <t>ホジョキン</t>
    </rPh>
    <rPh sb="4" eb="6">
      <t>ショヨウ</t>
    </rPh>
    <rPh sb="6" eb="7">
      <t>ガク</t>
    </rPh>
    <phoneticPr fontId="2"/>
  </si>
  <si>
    <t>ア　サブリースの住宅の確保</t>
    <rPh sb="8" eb="10">
      <t>ジュウタク</t>
    </rPh>
    <rPh sb="11" eb="13">
      <t>カクホ</t>
    </rPh>
    <phoneticPr fontId="2"/>
  </si>
  <si>
    <t>ＳＮマンション</t>
    <phoneticPr fontId="2"/>
  </si>
  <si>
    <t>ＳＮアパート</t>
    <phoneticPr fontId="2"/>
  </si>
  <si>
    <t>部屋番号</t>
    <rPh sb="0" eb="2">
      <t>ヘヤ</t>
    </rPh>
    <rPh sb="2" eb="4">
      <t>バンゴウ</t>
    </rPh>
    <phoneticPr fontId="2"/>
  </si>
  <si>
    <t xml:space="preserve"> イ 住宅確保要配配慮者に対する
アの住宅への入居支援</t>
    <rPh sb="3" eb="5">
      <t>ジュウタク</t>
    </rPh>
    <rPh sb="5" eb="7">
      <t>カクホ</t>
    </rPh>
    <rPh sb="7" eb="8">
      <t>ヨウ</t>
    </rPh>
    <rPh sb="8" eb="9">
      <t>ハイ</t>
    </rPh>
    <rPh sb="9" eb="11">
      <t>ハイリョ</t>
    </rPh>
    <rPh sb="11" eb="12">
      <t>シャ</t>
    </rPh>
    <rPh sb="13" eb="14">
      <t>タイ</t>
    </rPh>
    <rPh sb="19" eb="21">
      <t>ジュウタク</t>
    </rPh>
    <rPh sb="23" eb="25">
      <t>ニュウキョ</t>
    </rPh>
    <rPh sb="25" eb="27">
      <t>シエン</t>
    </rPh>
    <phoneticPr fontId="2"/>
  </si>
  <si>
    <t>別表１（１）関係　</t>
    <rPh sb="0" eb="2">
      <t>ベッピョウ</t>
    </rPh>
    <rPh sb="6" eb="8">
      <t>カンケイ</t>
    </rPh>
    <phoneticPr fontId="2"/>
  </si>
  <si>
    <t>…(1)</t>
    <phoneticPr fontId="2"/>
  </si>
  <si>
    <t xml:space="preserve"> 別表１（２）関係　</t>
    <phoneticPr fontId="2"/>
  </si>
  <si>
    <t>住宅の管理運営に要する
費用の補助金</t>
    <phoneticPr fontId="2"/>
  </si>
  <si>
    <t>別表１（２）関係　</t>
    <rPh sb="0" eb="2">
      <t>ベッピョウ</t>
    </rPh>
    <rPh sb="6" eb="8">
      <t>カンケイ</t>
    </rPh>
    <phoneticPr fontId="2"/>
  </si>
  <si>
    <t>…(2)</t>
    <phoneticPr fontId="2"/>
  </si>
  <si>
    <t>入居者の状況に応じたきめ細かな
居住支援に係る補助金</t>
    <rPh sb="0" eb="2">
      <t>ニュウキョ</t>
    </rPh>
    <rPh sb="2" eb="3">
      <t>シャ</t>
    </rPh>
    <rPh sb="4" eb="6">
      <t>ジョウキョウ</t>
    </rPh>
    <rPh sb="7" eb="8">
      <t>オウ</t>
    </rPh>
    <rPh sb="12" eb="13">
      <t>コマ</t>
    </rPh>
    <rPh sb="16" eb="18">
      <t>キョジュウ</t>
    </rPh>
    <rPh sb="18" eb="20">
      <t>シエン</t>
    </rPh>
    <rPh sb="21" eb="22">
      <t>カカ</t>
    </rPh>
    <rPh sb="23" eb="26">
      <t>ホジョキン</t>
    </rPh>
    <phoneticPr fontId="2"/>
  </si>
  <si>
    <t>別表１（３）関係　</t>
    <rPh sb="0" eb="2">
      <t>ベッピョウ</t>
    </rPh>
    <rPh sb="6" eb="8">
      <t>カンケイ</t>
    </rPh>
    <phoneticPr fontId="2"/>
  </si>
  <si>
    <t>…(3)</t>
    <phoneticPr fontId="2"/>
  </si>
  <si>
    <t>引っ越し費用の補助金</t>
    <rPh sb="0" eb="1">
      <t>ヒ</t>
    </rPh>
    <rPh sb="2" eb="3">
      <t>コ</t>
    </rPh>
    <rPh sb="4" eb="6">
      <t>ヒヨウ</t>
    </rPh>
    <rPh sb="7" eb="10">
      <t>ホジョキン</t>
    </rPh>
    <phoneticPr fontId="2"/>
  </si>
  <si>
    <t>別表２関係　</t>
    <rPh sb="0" eb="2">
      <t>ベッピョウ</t>
    </rPh>
    <rPh sb="3" eb="5">
      <t>カンケイ</t>
    </rPh>
    <phoneticPr fontId="2"/>
  </si>
  <si>
    <t>…(4)</t>
    <phoneticPr fontId="2"/>
  </si>
  <si>
    <t>１年目合計　</t>
    <rPh sb="1" eb="3">
      <t>ネンメ</t>
    </rPh>
    <rPh sb="3" eb="5">
      <t>ゴウケイ</t>
    </rPh>
    <phoneticPr fontId="2"/>
  </si>
  <si>
    <t>…(1)+(2)+(3)+(4)</t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</si>
  <si>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２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</si>
  <si>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>…(5)</t>
    <phoneticPr fontId="2"/>
  </si>
  <si>
    <t>…(6)</t>
    <phoneticPr fontId="2"/>
  </si>
  <si>
    <t>…(7)</t>
    <phoneticPr fontId="2"/>
  </si>
  <si>
    <t>２年目合計　</t>
    <rPh sb="1" eb="3">
      <t>ネンメ</t>
    </rPh>
    <rPh sb="3" eb="5">
      <t>ゴウケイ</t>
    </rPh>
    <phoneticPr fontId="2"/>
  </si>
  <si>
    <t>…(5)+(6)+(7)</t>
    <phoneticPr fontId="2"/>
  </si>
  <si>
    <t>１年目及び２年目の合計　</t>
    <rPh sb="1" eb="3">
      <t>ネンメ</t>
    </rPh>
    <rPh sb="3" eb="4">
      <t>オヨ</t>
    </rPh>
    <rPh sb="6" eb="8">
      <t>ネンメ</t>
    </rPh>
    <rPh sb="9" eb="11">
      <t>ゴウケイ</t>
    </rPh>
    <phoneticPr fontId="2"/>
  </si>
  <si>
    <t>既交付額</t>
    <rPh sb="0" eb="1">
      <t>キ</t>
    </rPh>
    <rPh sb="1" eb="3">
      <t>コウフ</t>
    </rPh>
    <rPh sb="3" eb="4">
      <t>ガク</t>
    </rPh>
    <phoneticPr fontId="2"/>
  </si>
  <si>
    <t>ＳＮアパート</t>
  </si>
  <si>
    <r>
      <t xml:space="preserve">補助対象経費の基準額
</t>
    </r>
    <r>
      <rPr>
        <sz val="12"/>
        <rFont val="ＭＳ 明朝"/>
        <family val="1"/>
        <charset val="128"/>
      </rPr>
      <t>（家賃の20％）</t>
    </r>
    <rPh sb="0" eb="2">
      <t>ホジョ</t>
    </rPh>
    <rPh sb="2" eb="4">
      <t>タイショウ</t>
    </rPh>
    <rPh sb="4" eb="6">
      <t>ケイヒ</t>
    </rPh>
    <rPh sb="7" eb="9">
      <t>キジュン</t>
    </rPh>
    <rPh sb="9" eb="10">
      <t>ガク</t>
    </rPh>
    <rPh sb="12" eb="14">
      <t>ヤチン</t>
    </rPh>
    <phoneticPr fontId="2"/>
  </si>
  <si>
    <t>対象
月数</t>
    <rPh sb="0" eb="2">
      <t>タイショウ</t>
    </rPh>
    <rPh sb="3" eb="4">
      <t>ツキ</t>
    </rPh>
    <rPh sb="4" eb="5">
      <t>スウ</t>
    </rPh>
    <phoneticPr fontId="2"/>
  </si>
  <si>
    <t>部屋
番号</t>
    <rPh sb="0" eb="2">
      <t>ヘヤ</t>
    </rPh>
    <rPh sb="3" eb="5">
      <t>バンゴウ</t>
    </rPh>
    <phoneticPr fontId="2"/>
  </si>
  <si>
    <t>１戸当たりの年間限度額</t>
    <rPh sb="1" eb="2">
      <t>コ</t>
    </rPh>
    <rPh sb="2" eb="3">
      <t>ア</t>
    </rPh>
    <rPh sb="6" eb="8">
      <t>ネンカン</t>
    </rPh>
    <rPh sb="8" eb="10">
      <t>ゲンド</t>
    </rPh>
    <rPh sb="10" eb="11">
      <t>ガク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</si>
  <si>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</si>
  <si>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</si>
  <si>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</si>
  <si>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</si>
  <si>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</si>
  <si>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（Ａ×２／３）</t>
    <phoneticPr fontId="2"/>
  </si>
  <si>
    <t>Ｆ</t>
    <phoneticPr fontId="2"/>
  </si>
  <si>
    <t>Ｇ</t>
    <phoneticPr fontId="2"/>
  </si>
  <si>
    <t>（Ｃ×２／３）</t>
    <phoneticPr fontId="2"/>
  </si>
  <si>
    <t>（Ｅ-Ｆ＞Ｄ→Ｄ）
（Ｅ-Ｆ≦Ｄ→Ｅ-Ｆ）</t>
    <phoneticPr fontId="2"/>
  </si>
  <si>
    <t xml:space="preserve"> 別表１（３）関係　</t>
    <phoneticPr fontId="2"/>
  </si>
  <si>
    <t xml:space="preserve"> 別表２関係　</t>
    <phoneticPr fontId="2"/>
  </si>
  <si>
    <t>（Ｃ＞Ｂ→Ｂ）
（Ｃ≦Ｂ→Ｃ）</t>
    <phoneticPr fontId="2"/>
  </si>
  <si>
    <t>（Ｃ×１／２）</t>
    <phoneticPr fontId="2"/>
  </si>
  <si>
    <t>（Ａ×１／２）</t>
    <phoneticPr fontId="2"/>
  </si>
  <si>
    <t>ＳＮアパート　：○○区○○○○丁目○○番地○○</t>
    <phoneticPr fontId="2"/>
  </si>
  <si>
    <t>１戸当たりの
限度額</t>
    <rPh sb="1" eb="2">
      <t>コ</t>
    </rPh>
    <rPh sb="2" eb="3">
      <t>ア</t>
    </rPh>
    <rPh sb="7" eb="9">
      <t>ゲンド</t>
    </rPh>
    <rPh sb="9" eb="10">
      <t>ガク</t>
    </rPh>
    <phoneticPr fontId="2"/>
  </si>
  <si>
    <t>ＳＮマンション</t>
  </si>
  <si>
    <r>
      <t>（　</t>
    </r>
    <r>
      <rPr>
        <sz val="16"/>
        <color rgb="FF0070C0"/>
        <rFont val="游ゴシック"/>
        <family val="3"/>
        <charset val="128"/>
      </rPr>
      <t>令和６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</si>
  <si>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令和７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</si>
  <si>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t>ＳＮマンション：令和５年６月１日　ＳＮアパート：令和５年７月１日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</si>
  <si>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ＳＮマンション：令和５年７月１日　ＳＮアパート：令和５年８月１日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</si>
  <si>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補助金額算出内訳書</t>
    <rPh sb="0" eb="3">
      <t>ホジョキン</t>
    </rPh>
    <rPh sb="3" eb="4">
      <t>ガク</t>
    </rPh>
    <rPh sb="4" eb="6">
      <t>サンシュツ</t>
    </rPh>
    <rPh sb="6" eb="9">
      <t>ウチワケショ</t>
    </rPh>
    <phoneticPr fontId="2"/>
  </si>
  <si>
    <t>○○○○○○○○○</t>
    <phoneticPr fontId="2"/>
  </si>
  <si>
    <t>（内訳は「別記第１号様式別紙２」参照）</t>
    <rPh sb="1" eb="3">
      <t>ウチワケ</t>
    </rPh>
    <rPh sb="5" eb="7">
      <t>ベッキ</t>
    </rPh>
    <rPh sb="7" eb="8">
      <t>ダイ</t>
    </rPh>
    <rPh sb="9" eb="10">
      <t>ゴウ</t>
    </rPh>
    <rPh sb="10" eb="12">
      <t>ヨウシキ</t>
    </rPh>
    <rPh sb="12" eb="14">
      <t>ベッシ</t>
    </rPh>
    <rPh sb="16" eb="18">
      <t>サンショウ</t>
    </rPh>
    <phoneticPr fontId="2"/>
  </si>
  <si>
    <t>別記第１号様式別紙１（要綱第７条関係）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rPh sb="11" eb="13">
      <t>ヨウコウ</t>
    </rPh>
    <rPh sb="13" eb="14">
      <t>ダイ</t>
    </rPh>
    <rPh sb="15" eb="16">
      <t>ジョウ</t>
    </rPh>
    <rPh sb="16" eb="18">
      <t>カンケイ</t>
    </rPh>
    <phoneticPr fontId="2"/>
  </si>
  <si>
    <t>住棟名</t>
    <rPh sb="0" eb="2">
      <t>ジュウトウ</t>
    </rPh>
    <rPh sb="2" eb="3">
      <t>メイ</t>
    </rPh>
    <phoneticPr fontId="2"/>
  </si>
  <si>
    <t>（　　　　）年度</t>
    <phoneticPr fontId="2"/>
  </si>
  <si>
    <t>＜記入例＞　補助金額算出内訳書</t>
    <rPh sb="1" eb="3">
      <t>キニュウ</t>
    </rPh>
    <rPh sb="3" eb="4">
      <t>レイ</t>
    </rPh>
    <rPh sb="6" eb="9">
      <t>ホジョキン</t>
    </rPh>
    <rPh sb="9" eb="10">
      <t>ガク</t>
    </rPh>
    <rPh sb="10" eb="12">
      <t>サンシュツ</t>
    </rPh>
    <rPh sb="12" eb="15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</si>
</sst>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#&quot;円&quot;"/>
    <numFmt numFmtId="177" formatCode="#&quot;月&quot;"/>
    <numFmt numFmtId="178" formatCode="&quot;円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16"/>
      <color rgb="FF0070C0"/>
      <name val="游ゴシック"/>
      <family val="3"/>
      <charset val="128"/>
    </font>
    <font>
      <sz val="12"/>
      <name val="ＭＳ 明朝"/>
      <family val="1"/>
      <charset val="128"/>
    </font>
    <font>
      <sz val="16"/>
      <name val="游ゴシック"/>
      <family val="3"/>
      <charset val="128"/>
    </font>
    <font>
      <b/>
      <sz val="22"/>
      <name val="ＭＳ 明朝"/>
      <family val="1"/>
      <charset val="128"/>
    </font>
    <font>
      <b/>
      <u/>
      <sz val="22"/>
      <name val="ＭＳ 明朝"/>
      <family val="1"/>
      <charset val="128"/>
    </font>
    <font>
      <sz val="18"/>
      <color rgb="FF0070C0"/>
      <name val="游ゴシック"/>
      <family val="3"/>
      <charset val="128"/>
    </font>
    <font>
      <b/>
      <sz val="20"/>
      <name val="ＭＳ 明朝"/>
      <family val="1"/>
      <charset val="128"/>
    </font>
    <font>
      <b/>
      <sz val="20"/>
      <name val="游ゴシック"/>
      <family val="3"/>
      <charset val="128"/>
    </font>
    <font>
      <b/>
      <sz val="24"/>
      <name val="ＭＳ 明朝"/>
      <family val="1"/>
      <charset val="128"/>
    </font>
    <font>
      <b/>
      <sz val="24"/>
      <color rgb="FF0070C0"/>
      <name val="游ゴシック"/>
      <family val="3"/>
      <charset val="128"/>
    </font>
    <font>
      <b/>
      <sz val="20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76" fontId="10" fillId="0" borderId="2" xfId="8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/>
    </xf>
    <xf numFmtId="176" fontId="10" fillId="0" borderId="17" xfId="8" applyNumberFormat="1" applyFont="1" applyBorder="1" applyAlignment="1">
      <alignment vertical="center" wrapText="1"/>
    </xf>
    <xf numFmtId="176" fontId="10" fillId="0" borderId="17" xfId="0" applyNumberFormat="1" applyFont="1" applyBorder="1" applyAlignment="1">
      <alignment vertical="center"/>
    </xf>
    <xf numFmtId="38" fontId="6" fillId="0" borderId="0" xfId="8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176" fontId="15" fillId="0" borderId="10" xfId="0" applyNumberFormat="1" applyFont="1" applyBorder="1" applyAlignment="1">
      <alignment vertical="center" wrapText="1"/>
    </xf>
    <xf numFmtId="176" fontId="15" fillId="0" borderId="19" xfId="0" applyNumberFormat="1" applyFont="1" applyBorder="1" applyAlignment="1">
      <alignment vertical="center" wrapText="1"/>
    </xf>
    <xf numFmtId="176" fontId="15" fillId="0" borderId="0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15" fillId="0" borderId="19" xfId="0" applyNumberFormat="1" applyFont="1" applyBorder="1" applyAlignment="1">
      <alignment vertical="center"/>
    </xf>
    <xf numFmtId="176" fontId="17" fillId="0" borderId="19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right" vertical="center"/>
    </xf>
    <xf numFmtId="176" fontId="17" fillId="0" borderId="9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176" fontId="19" fillId="0" borderId="8" xfId="0" applyNumberFormat="1" applyFont="1" applyBorder="1" applyAlignment="1">
      <alignment horizontal="right" vertical="center"/>
    </xf>
    <xf numFmtId="176" fontId="19" fillId="0" borderId="9" xfId="0" applyNumberFormat="1" applyFont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right" vertical="center" wrapText="1"/>
    </xf>
    <xf numFmtId="176" fontId="10" fillId="0" borderId="6" xfId="8" applyNumberFormat="1" applyFont="1" applyBorder="1" applyAlignment="1">
      <alignment horizontal="right" vertical="center" wrapText="1"/>
    </xf>
    <xf numFmtId="176" fontId="10" fillId="0" borderId="4" xfId="8" applyNumberFormat="1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8" fontId="10" fillId="0" borderId="15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10" fillId="0" borderId="16" xfId="0" applyNumberFormat="1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right" vertical="center"/>
    </xf>
    <xf numFmtId="176" fontId="22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center" vertical="center" wrapText="1"/>
    </xf>
    <xf numFmtId="176" fontId="10" fillId="0" borderId="6" xfId="8" applyNumberFormat="1" applyFont="1" applyBorder="1" applyAlignment="1">
      <alignment horizontal="center" vertical="center" wrapText="1"/>
    </xf>
    <xf numFmtId="176" fontId="10" fillId="0" borderId="4" xfId="8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right" vertical="center"/>
    </xf>
  </cellXfs>
  <cellStyles count="9">
    <cellStyle name="桁区切り" xfId="8" builtinId="6"/>
    <cellStyle name="桁区切り 2" xfId="1"/>
    <cellStyle name="桁区切り 2 2" xfId="2"/>
    <cellStyle name="通貨 2" xfId="3"/>
    <cellStyle name="標準" xfId="0" builtinId="0"/>
    <cellStyle name="標準 2" xfId="4"/>
    <cellStyle name="標準 3" xfId="5"/>
    <cellStyle name="標準 3 2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6"/>
  <sheetViews>
    <sheetView showZeros="0" tabSelected="1" view="pageBreakPreview" zoomScale="60" zoomScaleNormal="100" zoomScalePageLayoutView="78" workbookViewId="0">
      <selection activeCell="Y4" sqref="Y4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75</v>
      </c>
    </row>
    <row r="2" spans="1:20" ht="7.5" customHeight="1"/>
    <row r="3" spans="1:20" ht="45.75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77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/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/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/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/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/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/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/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/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15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76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69" t="s">
        <v>17</v>
      </c>
    </row>
    <row r="16" spans="1:20" ht="30" customHeight="1">
      <c r="A16" s="33"/>
      <c r="B16" s="91" t="s">
        <v>18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76</v>
      </c>
      <c r="H20" s="121"/>
      <c r="I20" s="121"/>
      <c r="J20" s="121"/>
      <c r="K20" s="121"/>
      <c r="L20" s="121"/>
      <c r="M20" s="121"/>
      <c r="N20" s="121"/>
      <c r="O20" s="120" t="s">
        <v>21</v>
      </c>
      <c r="P20" s="121"/>
      <c r="Q20" s="121"/>
      <c r="R20" s="122"/>
      <c r="S20" s="69" t="s">
        <v>17</v>
      </c>
    </row>
    <row r="21" spans="1:23" ht="30" customHeight="1">
      <c r="A21" s="33"/>
      <c r="B21" s="91" t="s">
        <v>22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70"/>
      <c r="C26" s="70"/>
      <c r="D26" s="70"/>
      <c r="E26" s="70"/>
      <c r="F26" s="70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70"/>
      <c r="C27" s="70"/>
      <c r="D27" s="70"/>
      <c r="E27" s="42"/>
      <c r="F27" s="42"/>
      <c r="G27" s="42"/>
      <c r="H27" s="43"/>
      <c r="I27" s="41"/>
      <c r="J27" s="42"/>
      <c r="K27" s="70"/>
      <c r="L27" s="70"/>
      <c r="M27" s="70"/>
      <c r="N27" s="42"/>
      <c r="O27" s="70"/>
      <c r="P27" s="54"/>
      <c r="Q27" s="70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76</v>
      </c>
      <c r="H28" s="109"/>
      <c r="I28" s="109" t="s">
        <v>48</v>
      </c>
      <c r="J28" s="109"/>
      <c r="K28" s="72" t="s">
        <v>46</v>
      </c>
      <c r="L28" s="72" t="s">
        <v>47</v>
      </c>
      <c r="M28" s="72" t="s">
        <v>0</v>
      </c>
      <c r="N28" s="72" t="s">
        <v>4</v>
      </c>
      <c r="O28" s="72" t="s">
        <v>49</v>
      </c>
      <c r="P28" s="109" t="s">
        <v>44</v>
      </c>
      <c r="Q28" s="109"/>
      <c r="R28" s="109"/>
      <c r="S28" s="72" t="s">
        <v>17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58</v>
      </c>
      <c r="O29" s="60"/>
      <c r="P29" s="100"/>
      <c r="Q29" s="102"/>
      <c r="R29" s="101"/>
      <c r="S29" s="64" t="s">
        <v>59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71" t="s">
        <v>50</v>
      </c>
      <c r="L30" s="71" t="s">
        <v>51</v>
      </c>
      <c r="M30" s="71" t="s">
        <v>52</v>
      </c>
      <c r="N30" s="71" t="s">
        <v>53</v>
      </c>
      <c r="O30" s="71" t="s">
        <v>54</v>
      </c>
      <c r="P30" s="90" t="s">
        <v>56</v>
      </c>
      <c r="Q30" s="90"/>
      <c r="R30" s="90"/>
      <c r="S30" s="71" t="s">
        <v>57</v>
      </c>
    </row>
    <row r="31" spans="1:23" ht="30" customHeight="1">
      <c r="A31" s="33"/>
      <c r="B31" s="90" t="s">
        <v>26</v>
      </c>
      <c r="C31" s="90"/>
      <c r="D31" s="90"/>
      <c r="E31" s="90"/>
      <c r="F31" s="90"/>
      <c r="G31" s="92"/>
      <c r="H31" s="92"/>
      <c r="I31" s="92"/>
      <c r="J31" s="92"/>
      <c r="K31" s="52"/>
      <c r="L31" s="57"/>
      <c r="M31" s="52">
        <f>K31*L31</f>
        <v>0</v>
      </c>
      <c r="N31" s="53">
        <f>TRUNC(M31*2/3,-3)</f>
        <v>0</v>
      </c>
      <c r="O31" s="53"/>
      <c r="P31" s="80"/>
      <c r="Q31" s="81"/>
      <c r="R31" s="82"/>
      <c r="S31" s="52">
        <f>N31</f>
        <v>0</v>
      </c>
    </row>
    <row r="32" spans="1:23" ht="30" customHeight="1">
      <c r="A32" s="33"/>
      <c r="B32" s="91"/>
      <c r="C32" s="91"/>
      <c r="D32" s="91"/>
      <c r="E32" s="91"/>
      <c r="F32" s="91"/>
      <c r="G32" s="79"/>
      <c r="H32" s="79"/>
      <c r="I32" s="79"/>
      <c r="J32" s="79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80"/>
      <c r="Q32" s="81"/>
      <c r="R32" s="82"/>
      <c r="S32" s="52">
        <f t="shared" ref="S32:S34" si="2">N32</f>
        <v>0</v>
      </c>
    </row>
    <row r="33" spans="1:23" ht="30" customHeight="1">
      <c r="A33" s="33"/>
      <c r="B33" s="91"/>
      <c r="C33" s="91"/>
      <c r="D33" s="91"/>
      <c r="E33" s="91"/>
      <c r="F33" s="91"/>
      <c r="G33" s="79"/>
      <c r="H33" s="79"/>
      <c r="I33" s="79"/>
      <c r="J33" s="79"/>
      <c r="K33" s="48"/>
      <c r="L33" s="58"/>
      <c r="M33" s="48">
        <f t="shared" si="0"/>
        <v>0</v>
      </c>
      <c r="N33" s="51">
        <f t="shared" si="1"/>
        <v>0</v>
      </c>
      <c r="O33" s="51"/>
      <c r="P33" s="80"/>
      <c r="Q33" s="81"/>
      <c r="R33" s="82"/>
      <c r="S33" s="52">
        <f t="shared" si="2"/>
        <v>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2">
        <f t="shared" si="2"/>
        <v>0</v>
      </c>
      <c r="W34" s="3"/>
    </row>
    <row r="35" spans="1:23" ht="15" customHeight="1" thickBot="1">
      <c r="A35" s="33"/>
      <c r="B35" s="70"/>
      <c r="C35" s="70"/>
      <c r="D35" s="70"/>
      <c r="E35" s="70"/>
      <c r="F35" s="7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70"/>
      <c r="B36" s="70"/>
      <c r="C36" s="70"/>
      <c r="D36" s="70"/>
      <c r="E36" s="70"/>
      <c r="F36" s="70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0</v>
      </c>
      <c r="T36" s="22" t="s">
        <v>28</v>
      </c>
    </row>
    <row r="37" spans="1:23" ht="30" customHeight="1">
      <c r="A37" s="40" t="s">
        <v>60</v>
      </c>
      <c r="B37" s="70"/>
      <c r="C37" s="70"/>
      <c r="D37" s="70"/>
      <c r="E37" s="42"/>
      <c r="F37" s="42"/>
      <c r="G37" s="42"/>
      <c r="H37" s="43"/>
      <c r="I37" s="41"/>
      <c r="J37" s="42"/>
      <c r="K37" s="70"/>
      <c r="L37" s="70"/>
      <c r="M37" s="70"/>
      <c r="N37" s="42"/>
      <c r="O37" s="70"/>
      <c r="P37" s="54"/>
      <c r="Q37" s="70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76</v>
      </c>
      <c r="H38" s="109"/>
      <c r="I38" s="109" t="s">
        <v>48</v>
      </c>
      <c r="J38" s="109"/>
      <c r="K38" s="110" t="s">
        <v>17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74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29</v>
      </c>
      <c r="C40" s="111"/>
      <c r="D40" s="111"/>
      <c r="E40" s="111"/>
      <c r="F40" s="112"/>
      <c r="G40" s="79"/>
      <c r="H40" s="79"/>
      <c r="I40" s="79"/>
      <c r="J40" s="79"/>
      <c r="K40" s="80"/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/>
      <c r="H41" s="79"/>
      <c r="I41" s="79"/>
      <c r="J41" s="79"/>
      <c r="K41" s="80"/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/>
      <c r="H42" s="79"/>
      <c r="I42" s="79"/>
      <c r="J42" s="79"/>
      <c r="K42" s="80"/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70"/>
      <c r="C44" s="70"/>
      <c r="D44" s="70"/>
      <c r="E44" s="70"/>
      <c r="F44" s="7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70"/>
      <c r="B45" s="70"/>
      <c r="C45" s="70"/>
      <c r="D45" s="70"/>
      <c r="E45" s="70"/>
      <c r="F45" s="70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0</v>
      </c>
      <c r="T45" s="22" t="s">
        <v>31</v>
      </c>
    </row>
    <row r="46" spans="1:23" ht="30" customHeight="1">
      <c r="A46" s="40" t="s">
        <v>61</v>
      </c>
      <c r="B46" s="70"/>
      <c r="C46" s="70"/>
      <c r="D46" s="70"/>
      <c r="E46" s="42"/>
      <c r="F46" s="42"/>
      <c r="G46" s="42"/>
      <c r="H46" s="43"/>
      <c r="I46" s="41"/>
      <c r="J46" s="42"/>
      <c r="K46" s="70"/>
      <c r="L46" s="70"/>
      <c r="M46" s="70"/>
      <c r="N46" s="42"/>
      <c r="O46" s="70"/>
      <c r="P46" s="54"/>
      <c r="Q46" s="70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76</v>
      </c>
      <c r="H47" s="109"/>
      <c r="I47" s="109" t="s">
        <v>48</v>
      </c>
      <c r="J47" s="109"/>
      <c r="K47" s="110" t="s">
        <v>0</v>
      </c>
      <c r="L47" s="111"/>
      <c r="M47" s="112"/>
      <c r="N47" s="110" t="s">
        <v>4</v>
      </c>
      <c r="O47" s="112"/>
      <c r="P47" s="110" t="s">
        <v>66</v>
      </c>
      <c r="Q47" s="111"/>
      <c r="R47" s="112"/>
      <c r="S47" s="72" t="s">
        <v>17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55</v>
      </c>
      <c r="O48" s="104"/>
      <c r="P48" s="100"/>
      <c r="Q48" s="102"/>
      <c r="R48" s="101"/>
      <c r="S48" s="64" t="s">
        <v>62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50</v>
      </c>
      <c r="L49" s="95"/>
      <c r="M49" s="96"/>
      <c r="N49" s="94" t="s">
        <v>51</v>
      </c>
      <c r="O49" s="96"/>
      <c r="P49" s="90" t="s">
        <v>52</v>
      </c>
      <c r="Q49" s="90"/>
      <c r="R49" s="90"/>
      <c r="S49" s="71" t="s">
        <v>53</v>
      </c>
    </row>
    <row r="50" spans="1:20" ht="30" customHeight="1">
      <c r="A50" s="33"/>
      <c r="B50" s="90" t="s">
        <v>32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3">TRUNC(K51*2/3,-3)</f>
        <v>0</v>
      </c>
      <c r="O51" s="84"/>
      <c r="P51" s="80"/>
      <c r="Q51" s="81"/>
      <c r="R51" s="82"/>
      <c r="S51" s="52">
        <f t="shared" ref="S51:S52" si="4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4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3"/>
        <v>0</v>
      </c>
      <c r="O53" s="114"/>
      <c r="P53" s="85"/>
      <c r="Q53" s="86"/>
      <c r="R53" s="87"/>
      <c r="S53" s="52">
        <f>N53</f>
        <v>0</v>
      </c>
    </row>
    <row r="54" spans="1:20" ht="18.75" customHeight="1" thickBot="1">
      <c r="A54" s="70"/>
      <c r="B54" s="70"/>
      <c r="C54" s="70"/>
      <c r="D54" s="70"/>
      <c r="E54" s="70"/>
      <c r="F54" s="70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0</v>
      </c>
      <c r="T57" s="22" t="s">
        <v>36</v>
      </c>
    </row>
    <row r="58" spans="1:20" ht="15" customHeight="1"/>
    <row r="59" spans="1:20" ht="15" customHeight="1"/>
    <row r="60" spans="1:20" ht="113.25" customHeight="1">
      <c r="A60" s="115" t="s">
        <v>37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25</v>
      </c>
      <c r="B61" s="70"/>
      <c r="C61" s="70"/>
      <c r="D61" s="70"/>
      <c r="E61" s="42"/>
      <c r="F61" s="42"/>
      <c r="G61" s="42"/>
      <c r="H61" s="43"/>
      <c r="I61" s="41"/>
      <c r="J61" s="42"/>
      <c r="K61" s="70"/>
      <c r="L61" s="70"/>
      <c r="M61" s="70"/>
      <c r="N61" s="42"/>
      <c r="O61" s="70"/>
      <c r="P61" s="54"/>
      <c r="Q61" s="70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76</v>
      </c>
      <c r="H62" s="109"/>
      <c r="I62" s="109" t="s">
        <v>48</v>
      </c>
      <c r="J62" s="109"/>
      <c r="K62" s="72" t="s">
        <v>46</v>
      </c>
      <c r="L62" s="72" t="s">
        <v>47</v>
      </c>
      <c r="M62" s="72" t="s">
        <v>0</v>
      </c>
      <c r="N62" s="72" t="s">
        <v>4</v>
      </c>
      <c r="O62" s="72" t="s">
        <v>49</v>
      </c>
      <c r="P62" s="109" t="s">
        <v>44</v>
      </c>
      <c r="Q62" s="109"/>
      <c r="R62" s="109"/>
      <c r="S62" s="72" t="s">
        <v>17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63</v>
      </c>
      <c r="O63" s="60"/>
      <c r="P63" s="100"/>
      <c r="Q63" s="102"/>
      <c r="R63" s="101"/>
      <c r="S63" s="55" t="s">
        <v>59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71" t="s">
        <v>50</v>
      </c>
      <c r="L64" s="71" t="s">
        <v>51</v>
      </c>
      <c r="M64" s="71" t="s">
        <v>52</v>
      </c>
      <c r="N64" s="71" t="s">
        <v>53</v>
      </c>
      <c r="O64" s="71" t="s">
        <v>54</v>
      </c>
      <c r="P64" s="90" t="s">
        <v>56</v>
      </c>
      <c r="Q64" s="90"/>
      <c r="R64" s="90"/>
      <c r="S64" s="71" t="s">
        <v>57</v>
      </c>
    </row>
    <row r="65" spans="1:20" ht="30" customHeight="1">
      <c r="A65" s="33"/>
      <c r="B65" s="90" t="s">
        <v>26</v>
      </c>
      <c r="C65" s="90"/>
      <c r="D65" s="90"/>
      <c r="E65" s="90"/>
      <c r="F65" s="90"/>
      <c r="G65" s="92"/>
      <c r="H65" s="92"/>
      <c r="I65" s="92"/>
      <c r="J65" s="92"/>
      <c r="K65" s="52"/>
      <c r="L65" s="57"/>
      <c r="M65" s="52">
        <f>K65*L65</f>
        <v>0</v>
      </c>
      <c r="N65" s="51">
        <f>TRUNC(M65*1/2,-3)</f>
        <v>0</v>
      </c>
      <c r="O65" s="53"/>
      <c r="P65" s="85"/>
      <c r="Q65" s="86"/>
      <c r="R65" s="87"/>
      <c r="S65" s="52">
        <f>N65</f>
        <v>0</v>
      </c>
    </row>
    <row r="66" spans="1:20" ht="30" customHeight="1">
      <c r="A66" s="33"/>
      <c r="B66" s="91"/>
      <c r="C66" s="91"/>
      <c r="D66" s="91"/>
      <c r="E66" s="91"/>
      <c r="F66" s="91"/>
      <c r="G66" s="79"/>
      <c r="H66" s="79"/>
      <c r="I66" s="79"/>
      <c r="J66" s="79"/>
      <c r="K66" s="52"/>
      <c r="L66" s="58"/>
      <c r="M66" s="48">
        <f t="shared" ref="M66:M67" si="5">K66*L66</f>
        <v>0</v>
      </c>
      <c r="N66" s="51">
        <f t="shared" ref="N66:N68" si="6">TRUNC(M66*1/2,-3)</f>
        <v>0</v>
      </c>
      <c r="O66" s="53"/>
      <c r="P66" s="85"/>
      <c r="Q66" s="86"/>
      <c r="R66" s="87"/>
      <c r="S66" s="52">
        <f t="shared" ref="S66:S68" si="7">N66</f>
        <v>0</v>
      </c>
    </row>
    <row r="67" spans="1:20" ht="30" customHeight="1">
      <c r="A67" s="33"/>
      <c r="B67" s="91"/>
      <c r="C67" s="91"/>
      <c r="D67" s="91"/>
      <c r="E67" s="91"/>
      <c r="F67" s="91"/>
      <c r="G67" s="79"/>
      <c r="H67" s="79"/>
      <c r="I67" s="79"/>
      <c r="J67" s="79"/>
      <c r="K67" s="48"/>
      <c r="L67" s="58"/>
      <c r="M67" s="48">
        <f t="shared" si="5"/>
        <v>0</v>
      </c>
      <c r="N67" s="51">
        <f t="shared" si="6"/>
        <v>0</v>
      </c>
      <c r="O67" s="53"/>
      <c r="P67" s="85"/>
      <c r="Q67" s="86"/>
      <c r="R67" s="87"/>
      <c r="S67" s="52">
        <f t="shared" si="7"/>
        <v>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6"/>
        <v>0</v>
      </c>
      <c r="O68" s="53"/>
      <c r="P68" s="85"/>
      <c r="Q68" s="86"/>
      <c r="R68" s="87"/>
      <c r="S68" s="52">
        <f t="shared" si="7"/>
        <v>0</v>
      </c>
    </row>
    <row r="69" spans="1:20" ht="15" customHeight="1" thickBot="1">
      <c r="A69" s="33"/>
      <c r="B69" s="70"/>
      <c r="C69" s="70"/>
      <c r="D69" s="70"/>
      <c r="E69" s="70"/>
      <c r="F69" s="70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70"/>
      <c r="B70" s="70"/>
      <c r="C70" s="70"/>
      <c r="D70" s="70"/>
      <c r="E70" s="70"/>
      <c r="F70" s="70"/>
      <c r="G70" s="38"/>
      <c r="H70" s="38"/>
      <c r="I70" s="38"/>
      <c r="J70" s="38"/>
      <c r="K70" s="38"/>
      <c r="L70" s="38"/>
      <c r="M70" s="38"/>
      <c r="N70" s="44"/>
      <c r="O70" s="88" t="s">
        <v>27</v>
      </c>
      <c r="P70" s="88"/>
      <c r="Q70" s="88"/>
      <c r="R70" s="89"/>
      <c r="S70" s="62">
        <f>SUM(S65:S68)</f>
        <v>0</v>
      </c>
      <c r="T70" s="22" t="s">
        <v>38</v>
      </c>
    </row>
    <row r="71" spans="1:20" ht="30" customHeight="1">
      <c r="A71" s="40" t="s">
        <v>60</v>
      </c>
      <c r="B71" s="70"/>
      <c r="C71" s="70"/>
      <c r="D71" s="70"/>
      <c r="E71" s="42"/>
      <c r="F71" s="42"/>
      <c r="G71" s="42"/>
      <c r="H71" s="43"/>
      <c r="I71" s="41"/>
      <c r="J71" s="42"/>
      <c r="K71" s="70"/>
      <c r="L71" s="70"/>
      <c r="M71" s="70"/>
      <c r="N71" s="42"/>
      <c r="O71" s="70"/>
      <c r="P71" s="54"/>
      <c r="Q71" s="70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76</v>
      </c>
      <c r="H72" s="109"/>
      <c r="I72" s="109" t="s">
        <v>48</v>
      </c>
      <c r="J72" s="109"/>
      <c r="K72" s="110" t="s">
        <v>17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74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29</v>
      </c>
      <c r="C74" s="111"/>
      <c r="D74" s="111"/>
      <c r="E74" s="111"/>
      <c r="F74" s="112"/>
      <c r="G74" s="79"/>
      <c r="H74" s="79"/>
      <c r="I74" s="79"/>
      <c r="J74" s="79"/>
      <c r="K74" s="80"/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/>
      <c r="H75" s="79"/>
      <c r="I75" s="79"/>
      <c r="J75" s="79"/>
      <c r="K75" s="80"/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/>
      <c r="H76" s="79"/>
      <c r="I76" s="79"/>
      <c r="J76" s="79"/>
      <c r="K76" s="80"/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70"/>
      <c r="C78" s="70"/>
      <c r="D78" s="70"/>
      <c r="E78" s="70"/>
      <c r="F78" s="7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70"/>
      <c r="B79" s="70"/>
      <c r="C79" s="70"/>
      <c r="D79" s="70"/>
      <c r="E79" s="70"/>
      <c r="F79" s="70"/>
      <c r="G79" s="38"/>
      <c r="H79" s="38"/>
      <c r="I79" s="38"/>
      <c r="J79" s="38"/>
      <c r="K79" s="38"/>
      <c r="L79" s="38"/>
      <c r="M79" s="38"/>
      <c r="N79" s="44"/>
      <c r="O79" s="88" t="s">
        <v>30</v>
      </c>
      <c r="P79" s="88"/>
      <c r="Q79" s="88"/>
      <c r="R79" s="89"/>
      <c r="S79" s="61">
        <f>SUM(K74:S77)</f>
        <v>0</v>
      </c>
      <c r="T79" s="22" t="s">
        <v>39</v>
      </c>
    </row>
    <row r="80" spans="1:20" ht="30" customHeight="1">
      <c r="A80" s="40" t="s">
        <v>61</v>
      </c>
      <c r="B80" s="70"/>
      <c r="C80" s="70"/>
      <c r="D80" s="70"/>
      <c r="E80" s="42"/>
      <c r="F80" s="42"/>
      <c r="G80" s="42"/>
      <c r="H80" s="43"/>
      <c r="I80" s="41"/>
      <c r="J80" s="42"/>
      <c r="K80" s="70"/>
      <c r="L80" s="70"/>
      <c r="M80" s="70"/>
      <c r="N80" s="42"/>
      <c r="O80" s="70"/>
      <c r="P80" s="54"/>
      <c r="Q80" s="70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76</v>
      </c>
      <c r="H81" s="109"/>
      <c r="I81" s="109" t="s">
        <v>48</v>
      </c>
      <c r="J81" s="109"/>
      <c r="K81" s="110" t="s">
        <v>0</v>
      </c>
      <c r="L81" s="111"/>
      <c r="M81" s="112"/>
      <c r="N81" s="110" t="s">
        <v>4</v>
      </c>
      <c r="O81" s="112"/>
      <c r="P81" s="110" t="s">
        <v>66</v>
      </c>
      <c r="Q81" s="111"/>
      <c r="R81" s="112"/>
      <c r="S81" s="72" t="s">
        <v>17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64</v>
      </c>
      <c r="O82" s="104"/>
      <c r="P82" s="100"/>
      <c r="Q82" s="102"/>
      <c r="R82" s="101"/>
      <c r="S82" s="64" t="s">
        <v>62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50</v>
      </c>
      <c r="L83" s="95"/>
      <c r="M83" s="96"/>
      <c r="N83" s="94" t="s">
        <v>51</v>
      </c>
      <c r="O83" s="96"/>
      <c r="P83" s="90" t="s">
        <v>52</v>
      </c>
      <c r="Q83" s="90"/>
      <c r="R83" s="90"/>
      <c r="S83" s="71" t="s">
        <v>53</v>
      </c>
    </row>
    <row r="84" spans="1:23" ht="30" customHeight="1">
      <c r="A84" s="33"/>
      <c r="B84" s="90" t="s">
        <v>32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8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8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8"/>
        <v>0</v>
      </c>
      <c r="O87" s="84"/>
      <c r="P87" s="85"/>
      <c r="Q87" s="86"/>
      <c r="R87" s="87"/>
      <c r="S87" s="50"/>
    </row>
    <row r="88" spans="1:23" ht="30" customHeight="1">
      <c r="A88" s="70"/>
      <c r="B88" s="70"/>
      <c r="C88" s="70"/>
      <c r="D88" s="70"/>
      <c r="E88" s="70"/>
      <c r="F88" s="70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70"/>
      <c r="C89" s="70"/>
      <c r="D89" s="70"/>
      <c r="E89" s="70"/>
      <c r="F89" s="70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33</v>
      </c>
      <c r="P90" s="88"/>
      <c r="Q90" s="88"/>
      <c r="R90" s="89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73">
        <f>S70+S79+S90</f>
        <v>0</v>
      </c>
      <c r="R92" s="74"/>
      <c r="S92" s="75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76">
        <f>S57+Q92</f>
        <v>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96"/>
  <sheetViews>
    <sheetView showZeros="0" view="pageBreakPreview" zoomScale="60" zoomScaleNormal="100" zoomScalePageLayoutView="78" workbookViewId="0">
      <selection activeCell="A3" sqref="A3:T3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75</v>
      </c>
    </row>
    <row r="2" spans="1:20" ht="7.5" customHeight="1"/>
    <row r="3" spans="1:20" ht="45.75" customHeight="1">
      <c r="A3" s="119" t="s">
        <v>78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10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15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76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17</v>
      </c>
    </row>
    <row r="16" spans="1:20" ht="30" customHeight="1">
      <c r="A16" s="33"/>
      <c r="B16" s="91" t="s">
        <v>18</v>
      </c>
      <c r="C16" s="91"/>
      <c r="D16" s="91"/>
      <c r="E16" s="91"/>
      <c r="F16" s="91"/>
      <c r="G16" s="116" t="s">
        <v>19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>
        <v>106000</v>
      </c>
    </row>
    <row r="17" spans="1:23" ht="30" customHeight="1">
      <c r="A17" s="33"/>
      <c r="B17" s="91"/>
      <c r="C17" s="91"/>
      <c r="D17" s="91"/>
      <c r="E17" s="91"/>
      <c r="F17" s="91"/>
      <c r="G17" s="116" t="s">
        <v>20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>
        <v>106000</v>
      </c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76</v>
      </c>
      <c r="H20" s="121"/>
      <c r="I20" s="121"/>
      <c r="J20" s="121"/>
      <c r="K20" s="121"/>
      <c r="L20" s="121"/>
      <c r="M20" s="121"/>
      <c r="N20" s="121"/>
      <c r="O20" s="120" t="s">
        <v>21</v>
      </c>
      <c r="P20" s="121"/>
      <c r="Q20" s="121"/>
      <c r="R20" s="122"/>
      <c r="S20" s="17" t="s">
        <v>17</v>
      </c>
    </row>
    <row r="21" spans="1:23" ht="30" customHeight="1">
      <c r="A21" s="33"/>
      <c r="B21" s="91" t="s">
        <v>22</v>
      </c>
      <c r="C21" s="91"/>
      <c r="D21" s="91"/>
      <c r="E21" s="91"/>
      <c r="F21" s="91"/>
      <c r="G21" s="116" t="s">
        <v>67</v>
      </c>
      <c r="H21" s="117"/>
      <c r="I21" s="117"/>
      <c r="J21" s="117"/>
      <c r="K21" s="117"/>
      <c r="L21" s="117"/>
      <c r="M21" s="117"/>
      <c r="N21" s="117"/>
      <c r="O21" s="116">
        <v>101</v>
      </c>
      <c r="P21" s="117"/>
      <c r="Q21" s="117"/>
      <c r="R21" s="118"/>
      <c r="S21" s="48">
        <v>19000</v>
      </c>
    </row>
    <row r="22" spans="1:23" ht="30" customHeight="1">
      <c r="A22" s="33"/>
      <c r="B22" s="91"/>
      <c r="C22" s="91"/>
      <c r="D22" s="91"/>
      <c r="E22" s="91"/>
      <c r="F22" s="91"/>
      <c r="G22" s="116" t="s">
        <v>67</v>
      </c>
      <c r="H22" s="117"/>
      <c r="I22" s="117"/>
      <c r="J22" s="117"/>
      <c r="K22" s="117"/>
      <c r="L22" s="117"/>
      <c r="M22" s="117"/>
      <c r="N22" s="117"/>
      <c r="O22" s="116">
        <v>102</v>
      </c>
      <c r="P22" s="117"/>
      <c r="Q22" s="117"/>
      <c r="R22" s="118"/>
      <c r="S22" s="48">
        <v>19000</v>
      </c>
    </row>
    <row r="23" spans="1:23" ht="30" customHeight="1">
      <c r="A23" s="33"/>
      <c r="B23" s="91"/>
      <c r="C23" s="91"/>
      <c r="D23" s="91"/>
      <c r="E23" s="91"/>
      <c r="F23" s="91"/>
      <c r="G23" s="116" t="s">
        <v>45</v>
      </c>
      <c r="H23" s="117"/>
      <c r="I23" s="117"/>
      <c r="J23" s="117"/>
      <c r="K23" s="117"/>
      <c r="L23" s="117"/>
      <c r="M23" s="117"/>
      <c r="N23" s="117"/>
      <c r="O23" s="116">
        <v>203</v>
      </c>
      <c r="P23" s="117"/>
      <c r="Q23" s="117"/>
      <c r="R23" s="118"/>
      <c r="S23" s="48">
        <v>19000</v>
      </c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269000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76</v>
      </c>
      <c r="H28" s="109"/>
      <c r="I28" s="109" t="s">
        <v>48</v>
      </c>
      <c r="J28" s="109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109" t="s">
        <v>44</v>
      </c>
      <c r="Q28" s="109"/>
      <c r="R28" s="109"/>
      <c r="S28" s="21" t="s">
        <v>17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58</v>
      </c>
      <c r="O29" s="60"/>
      <c r="P29" s="100"/>
      <c r="Q29" s="102"/>
      <c r="R29" s="101"/>
      <c r="S29" s="64" t="s">
        <v>59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90" t="s">
        <v>56</v>
      </c>
      <c r="Q30" s="90"/>
      <c r="R30" s="90"/>
      <c r="S30" s="56" t="s">
        <v>57</v>
      </c>
    </row>
    <row r="31" spans="1:23" ht="30" customHeight="1">
      <c r="A31" s="33"/>
      <c r="B31" s="90" t="s">
        <v>26</v>
      </c>
      <c r="C31" s="90"/>
      <c r="D31" s="90"/>
      <c r="E31" s="90"/>
      <c r="F31" s="90"/>
      <c r="G31" s="92" t="s">
        <v>19</v>
      </c>
      <c r="H31" s="92"/>
      <c r="I31" s="92">
        <v>101</v>
      </c>
      <c r="J31" s="92"/>
      <c r="K31" s="52">
        <v>10000</v>
      </c>
      <c r="L31" s="57">
        <v>10</v>
      </c>
      <c r="M31" s="52">
        <f>K31*L31</f>
        <v>100000</v>
      </c>
      <c r="N31" s="53">
        <f>TRUNC(M31*2/3,-3)</f>
        <v>66000</v>
      </c>
      <c r="O31" s="53">
        <v>86000</v>
      </c>
      <c r="P31" s="85"/>
      <c r="Q31" s="86"/>
      <c r="R31" s="87"/>
      <c r="S31" s="52">
        <f>N31</f>
        <v>66000</v>
      </c>
    </row>
    <row r="32" spans="1:23" ht="30" customHeight="1">
      <c r="A32" s="33"/>
      <c r="B32" s="91"/>
      <c r="C32" s="91"/>
      <c r="D32" s="91"/>
      <c r="E32" s="91"/>
      <c r="F32" s="91"/>
      <c r="G32" s="79" t="s">
        <v>19</v>
      </c>
      <c r="H32" s="79"/>
      <c r="I32" s="79">
        <v>102</v>
      </c>
      <c r="J32" s="79"/>
      <c r="K32" s="52">
        <v>10000</v>
      </c>
      <c r="L32" s="58">
        <v>10</v>
      </c>
      <c r="M32" s="48">
        <f t="shared" ref="M32:M33" si="0">K32*L32</f>
        <v>100000</v>
      </c>
      <c r="N32" s="51">
        <f t="shared" ref="N32:N33" si="1">TRUNC(M32*2/3,-3)</f>
        <v>66000</v>
      </c>
      <c r="O32" s="51">
        <v>86000</v>
      </c>
      <c r="P32" s="85"/>
      <c r="Q32" s="86"/>
      <c r="R32" s="87"/>
      <c r="S32" s="52">
        <f>N32</f>
        <v>66000</v>
      </c>
    </row>
    <row r="33" spans="1:23" ht="30" customHeight="1">
      <c r="A33" s="33"/>
      <c r="B33" s="91"/>
      <c r="C33" s="91"/>
      <c r="D33" s="91"/>
      <c r="E33" s="91"/>
      <c r="F33" s="91"/>
      <c r="G33" s="79" t="s">
        <v>20</v>
      </c>
      <c r="H33" s="79"/>
      <c r="I33" s="79">
        <v>203</v>
      </c>
      <c r="J33" s="79"/>
      <c r="K33" s="48">
        <v>12000</v>
      </c>
      <c r="L33" s="58">
        <v>9</v>
      </c>
      <c r="M33" s="48">
        <f t="shared" si="0"/>
        <v>108000</v>
      </c>
      <c r="N33" s="51">
        <f t="shared" si="1"/>
        <v>72000</v>
      </c>
      <c r="O33" s="51">
        <v>86000</v>
      </c>
      <c r="P33" s="85"/>
      <c r="Q33" s="86"/>
      <c r="R33" s="87"/>
      <c r="S33" s="52">
        <f>N33</f>
        <v>72000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5"/>
      <c r="Q34" s="86"/>
      <c r="R34" s="87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204000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76</v>
      </c>
      <c r="H38" s="109"/>
      <c r="I38" s="109" t="s">
        <v>48</v>
      </c>
      <c r="J38" s="109"/>
      <c r="K38" s="110" t="s">
        <v>17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74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29</v>
      </c>
      <c r="C40" s="111"/>
      <c r="D40" s="111"/>
      <c r="E40" s="111"/>
      <c r="F40" s="112"/>
      <c r="G40" s="79" t="s">
        <v>19</v>
      </c>
      <c r="H40" s="79"/>
      <c r="I40" s="79">
        <v>101</v>
      </c>
      <c r="J40" s="79"/>
      <c r="K40" s="80">
        <v>72000</v>
      </c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 t="s">
        <v>19</v>
      </c>
      <c r="H41" s="79"/>
      <c r="I41" s="79">
        <v>102</v>
      </c>
      <c r="J41" s="79"/>
      <c r="K41" s="80">
        <v>72000</v>
      </c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 t="s">
        <v>20</v>
      </c>
      <c r="H42" s="79"/>
      <c r="I42" s="79">
        <v>203</v>
      </c>
      <c r="J42" s="79"/>
      <c r="K42" s="80">
        <v>64000</v>
      </c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208000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76</v>
      </c>
      <c r="H47" s="109"/>
      <c r="I47" s="109" t="s">
        <v>48</v>
      </c>
      <c r="J47" s="109"/>
      <c r="K47" s="110" t="s">
        <v>0</v>
      </c>
      <c r="L47" s="111"/>
      <c r="M47" s="112"/>
      <c r="N47" s="110" t="s">
        <v>4</v>
      </c>
      <c r="O47" s="112"/>
      <c r="P47" s="110" t="s">
        <v>66</v>
      </c>
      <c r="Q47" s="111"/>
      <c r="R47" s="112"/>
      <c r="S47" s="21" t="s">
        <v>17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55</v>
      </c>
      <c r="O48" s="104"/>
      <c r="P48" s="100"/>
      <c r="Q48" s="102"/>
      <c r="R48" s="101"/>
      <c r="S48" s="64" t="s">
        <v>62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50</v>
      </c>
      <c r="L49" s="95"/>
      <c r="M49" s="96"/>
      <c r="N49" s="94" t="s">
        <v>51</v>
      </c>
      <c r="O49" s="96"/>
      <c r="P49" s="90" t="s">
        <v>52</v>
      </c>
      <c r="Q49" s="90"/>
      <c r="R49" s="90"/>
      <c r="S49" s="56" t="s">
        <v>53</v>
      </c>
    </row>
    <row r="50" spans="1:20" ht="30" customHeight="1">
      <c r="A50" s="33"/>
      <c r="B50" s="90" t="s">
        <v>32</v>
      </c>
      <c r="C50" s="90"/>
      <c r="D50" s="90"/>
      <c r="E50" s="90"/>
      <c r="F50" s="90"/>
      <c r="G50" s="92" t="s">
        <v>19</v>
      </c>
      <c r="H50" s="92"/>
      <c r="I50" s="92">
        <v>101</v>
      </c>
      <c r="J50" s="92"/>
      <c r="K50" s="80">
        <v>100000</v>
      </c>
      <c r="L50" s="81"/>
      <c r="M50" s="82"/>
      <c r="N50" s="83">
        <f>TRUNC(K50*2/3,-3)</f>
        <v>66000</v>
      </c>
      <c r="O50" s="84"/>
      <c r="P50" s="80">
        <v>66000</v>
      </c>
      <c r="Q50" s="81"/>
      <c r="R50" s="82"/>
      <c r="S50" s="52">
        <f>N50</f>
        <v>66000</v>
      </c>
    </row>
    <row r="51" spans="1:20" ht="30" customHeight="1">
      <c r="A51" s="33"/>
      <c r="B51" s="91"/>
      <c r="C51" s="91"/>
      <c r="D51" s="91"/>
      <c r="E51" s="91"/>
      <c r="F51" s="91"/>
      <c r="G51" s="79" t="s">
        <v>19</v>
      </c>
      <c r="H51" s="79"/>
      <c r="I51" s="79">
        <v>102</v>
      </c>
      <c r="J51" s="79"/>
      <c r="K51" s="80">
        <v>80000</v>
      </c>
      <c r="L51" s="81"/>
      <c r="M51" s="82"/>
      <c r="N51" s="83">
        <f t="shared" ref="N51:N53" si="2">TRUNC(K51*2/3,-3)</f>
        <v>53000</v>
      </c>
      <c r="O51" s="84"/>
      <c r="P51" s="80">
        <v>66000</v>
      </c>
      <c r="Q51" s="81"/>
      <c r="R51" s="82"/>
      <c r="S51" s="52">
        <f t="shared" ref="S51:S52" si="3">N51</f>
        <v>53000</v>
      </c>
    </row>
    <row r="52" spans="1:20" ht="30" customHeight="1">
      <c r="A52" s="33"/>
      <c r="B52" s="91"/>
      <c r="C52" s="91"/>
      <c r="D52" s="91"/>
      <c r="E52" s="91"/>
      <c r="F52" s="91"/>
      <c r="G52" s="79" t="s">
        <v>20</v>
      </c>
      <c r="H52" s="79"/>
      <c r="I52" s="79">
        <v>203</v>
      </c>
      <c r="J52" s="79"/>
      <c r="K52" s="80">
        <v>70000</v>
      </c>
      <c r="L52" s="81"/>
      <c r="M52" s="82"/>
      <c r="N52" s="83">
        <f>TRUNC(K52*2/3,-3)</f>
        <v>46000</v>
      </c>
      <c r="O52" s="84"/>
      <c r="P52" s="80">
        <v>66000</v>
      </c>
      <c r="Q52" s="81"/>
      <c r="R52" s="82"/>
      <c r="S52" s="52">
        <f t="shared" si="3"/>
        <v>46000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165000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846000</v>
      </c>
      <c r="T57" s="22" t="s">
        <v>36</v>
      </c>
    </row>
    <row r="58" spans="1:20" ht="15" customHeight="1"/>
    <row r="59" spans="1:20" ht="15" customHeight="1"/>
    <row r="60" spans="1:20" ht="113.25" customHeight="1">
      <c r="A60" s="115" t="s">
        <v>37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76</v>
      </c>
      <c r="H62" s="109"/>
      <c r="I62" s="109" t="s">
        <v>48</v>
      </c>
      <c r="J62" s="109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109" t="s">
        <v>44</v>
      </c>
      <c r="Q62" s="109"/>
      <c r="R62" s="109"/>
      <c r="S62" s="21" t="s">
        <v>17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63</v>
      </c>
      <c r="O63" s="60"/>
      <c r="P63" s="100"/>
      <c r="Q63" s="102"/>
      <c r="R63" s="101"/>
      <c r="S63" s="55" t="s">
        <v>59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90" t="s">
        <v>56</v>
      </c>
      <c r="Q64" s="90"/>
      <c r="R64" s="90"/>
      <c r="S64" s="56" t="s">
        <v>57</v>
      </c>
    </row>
    <row r="65" spans="1:20" ht="30" customHeight="1">
      <c r="A65" s="33"/>
      <c r="B65" s="90" t="s">
        <v>26</v>
      </c>
      <c r="C65" s="90"/>
      <c r="D65" s="90"/>
      <c r="E65" s="90"/>
      <c r="F65" s="90"/>
      <c r="G65" s="92"/>
      <c r="H65" s="92"/>
      <c r="I65" s="92"/>
      <c r="J65" s="92"/>
      <c r="K65" s="52"/>
      <c r="L65" s="57"/>
      <c r="M65" s="52">
        <f>K65*L65</f>
        <v>0</v>
      </c>
      <c r="N65" s="51">
        <f>TRUNC(M65*1/2,-3)</f>
        <v>0</v>
      </c>
      <c r="O65" s="53"/>
      <c r="P65" s="85"/>
      <c r="Q65" s="86"/>
      <c r="R65" s="87"/>
      <c r="S65" s="52"/>
    </row>
    <row r="66" spans="1:20" ht="30" customHeight="1">
      <c r="A66" s="33"/>
      <c r="B66" s="91"/>
      <c r="C66" s="91"/>
      <c r="D66" s="91"/>
      <c r="E66" s="91"/>
      <c r="F66" s="91"/>
      <c r="G66" s="79"/>
      <c r="H66" s="79"/>
      <c r="I66" s="79"/>
      <c r="J66" s="79"/>
      <c r="K66" s="48"/>
      <c r="L66" s="58"/>
      <c r="M66" s="48">
        <f t="shared" ref="M66:M67" si="4">K66*L66</f>
        <v>0</v>
      </c>
      <c r="N66" s="51">
        <f t="shared" ref="N66:N68" si="5">TRUNC(M66*1/2,-3)</f>
        <v>0</v>
      </c>
      <c r="O66" s="53"/>
      <c r="P66" s="85"/>
      <c r="Q66" s="86"/>
      <c r="R66" s="87"/>
      <c r="S66" s="48"/>
    </row>
    <row r="67" spans="1:20" ht="30" customHeight="1">
      <c r="A67" s="33"/>
      <c r="B67" s="91"/>
      <c r="C67" s="91"/>
      <c r="D67" s="91"/>
      <c r="E67" s="91"/>
      <c r="F67" s="91"/>
      <c r="G67" s="79"/>
      <c r="H67" s="79"/>
      <c r="I67" s="79"/>
      <c r="J67" s="79"/>
      <c r="K67" s="48"/>
      <c r="L67" s="58"/>
      <c r="M67" s="48">
        <f t="shared" si="4"/>
        <v>0</v>
      </c>
      <c r="N67" s="51">
        <f t="shared" si="5"/>
        <v>0</v>
      </c>
      <c r="O67" s="53"/>
      <c r="P67" s="85"/>
      <c r="Q67" s="86"/>
      <c r="R67" s="87"/>
      <c r="S67" s="48"/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5"/>
      <c r="Q68" s="86"/>
      <c r="R68" s="87"/>
      <c r="S68" s="50"/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27</v>
      </c>
      <c r="P70" s="88"/>
      <c r="Q70" s="88"/>
      <c r="R70" s="89"/>
      <c r="S70" s="62">
        <f>SUM(S65:S68)</f>
        <v>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76</v>
      </c>
      <c r="H72" s="109"/>
      <c r="I72" s="109" t="s">
        <v>48</v>
      </c>
      <c r="J72" s="109"/>
      <c r="K72" s="110" t="s">
        <v>17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74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29</v>
      </c>
      <c r="C74" s="111"/>
      <c r="D74" s="111"/>
      <c r="E74" s="111"/>
      <c r="F74" s="112"/>
      <c r="G74" s="79"/>
      <c r="H74" s="79"/>
      <c r="I74" s="79"/>
      <c r="J74" s="79"/>
      <c r="K74" s="80"/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/>
      <c r="H75" s="79"/>
      <c r="I75" s="79"/>
      <c r="J75" s="79"/>
      <c r="K75" s="80"/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/>
      <c r="H76" s="79"/>
      <c r="I76" s="79"/>
      <c r="J76" s="79"/>
      <c r="K76" s="80"/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30</v>
      </c>
      <c r="P79" s="88"/>
      <c r="Q79" s="88"/>
      <c r="R79" s="89"/>
      <c r="S79" s="61">
        <f>SUM(K74:S77)</f>
        <v>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76</v>
      </c>
      <c r="H81" s="109"/>
      <c r="I81" s="109" t="s">
        <v>48</v>
      </c>
      <c r="J81" s="109"/>
      <c r="K81" s="110" t="s">
        <v>0</v>
      </c>
      <c r="L81" s="111"/>
      <c r="M81" s="112"/>
      <c r="N81" s="110" t="s">
        <v>4</v>
      </c>
      <c r="O81" s="112"/>
      <c r="P81" s="110" t="s">
        <v>66</v>
      </c>
      <c r="Q81" s="111"/>
      <c r="R81" s="112"/>
      <c r="S81" s="21" t="s">
        <v>17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64</v>
      </c>
      <c r="O82" s="104"/>
      <c r="P82" s="100"/>
      <c r="Q82" s="102"/>
      <c r="R82" s="101"/>
      <c r="S82" s="64" t="s">
        <v>62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50</v>
      </c>
      <c r="L83" s="95"/>
      <c r="M83" s="96"/>
      <c r="N83" s="94" t="s">
        <v>51</v>
      </c>
      <c r="O83" s="96"/>
      <c r="P83" s="90" t="s">
        <v>52</v>
      </c>
      <c r="Q83" s="90"/>
      <c r="R83" s="90"/>
      <c r="S83" s="56" t="s">
        <v>53</v>
      </c>
    </row>
    <row r="84" spans="1:23" ht="30" customHeight="1">
      <c r="A84" s="33"/>
      <c r="B84" s="90" t="s">
        <v>32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6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6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6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33</v>
      </c>
      <c r="P90" s="88"/>
      <c r="Q90" s="88"/>
      <c r="R90" s="89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73">
        <f>S70+S79+S90</f>
        <v>0</v>
      </c>
      <c r="R92" s="74"/>
      <c r="S92" s="75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76">
        <f>S57+Q92</f>
        <v>846000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N47:O47"/>
    <mergeCell ref="N48:O48"/>
    <mergeCell ref="N49:O49"/>
    <mergeCell ref="N50:O50"/>
    <mergeCell ref="N51:O51"/>
    <mergeCell ref="N52:O52"/>
    <mergeCell ref="N53:O53"/>
    <mergeCell ref="N81:O81"/>
    <mergeCell ref="N82:O82"/>
    <mergeCell ref="N83:O83"/>
    <mergeCell ref="K77:S77"/>
    <mergeCell ref="O70:R70"/>
    <mergeCell ref="O79:R79"/>
    <mergeCell ref="O90:R90"/>
    <mergeCell ref="N84:O84"/>
    <mergeCell ref="N85:O85"/>
    <mergeCell ref="N86:O86"/>
    <mergeCell ref="N87:O87"/>
    <mergeCell ref="K72:S72"/>
    <mergeCell ref="K73:S73"/>
    <mergeCell ref="K74:S74"/>
    <mergeCell ref="K75:S75"/>
    <mergeCell ref="I86:J86"/>
    <mergeCell ref="K86:M86"/>
    <mergeCell ref="P86:R86"/>
    <mergeCell ref="G87:H87"/>
    <mergeCell ref="I87:J87"/>
    <mergeCell ref="K87:M87"/>
    <mergeCell ref="P87:R87"/>
    <mergeCell ref="B84:F87"/>
    <mergeCell ref="G84:H84"/>
    <mergeCell ref="I84:J84"/>
    <mergeCell ref="K84:M84"/>
    <mergeCell ref="P84:R84"/>
    <mergeCell ref="G85:H85"/>
    <mergeCell ref="I85:J85"/>
    <mergeCell ref="K85:M85"/>
    <mergeCell ref="P85:R85"/>
    <mergeCell ref="G86:H86"/>
    <mergeCell ref="B82:F82"/>
    <mergeCell ref="G82:H82"/>
    <mergeCell ref="I82:J82"/>
    <mergeCell ref="K82:M82"/>
    <mergeCell ref="P82:R82"/>
    <mergeCell ref="B83:F83"/>
    <mergeCell ref="G83:H83"/>
    <mergeCell ref="I83:J83"/>
    <mergeCell ref="K83:M83"/>
    <mergeCell ref="P83:R83"/>
    <mergeCell ref="B81:F81"/>
    <mergeCell ref="G81:H81"/>
    <mergeCell ref="I81:J81"/>
    <mergeCell ref="K81:M81"/>
    <mergeCell ref="P81:R81"/>
    <mergeCell ref="I76:J76"/>
    <mergeCell ref="G77:H77"/>
    <mergeCell ref="I77:J77"/>
    <mergeCell ref="B74:F77"/>
    <mergeCell ref="G74:H74"/>
    <mergeCell ref="I74:J74"/>
    <mergeCell ref="G75:H75"/>
    <mergeCell ref="I75:J75"/>
    <mergeCell ref="G76:H76"/>
    <mergeCell ref="K76:S76"/>
    <mergeCell ref="B73:F73"/>
    <mergeCell ref="G73:H73"/>
    <mergeCell ref="I73:J73"/>
    <mergeCell ref="G68:H68"/>
    <mergeCell ref="I68:J68"/>
    <mergeCell ref="P68:R68"/>
    <mergeCell ref="B72:F72"/>
    <mergeCell ref="G72:H72"/>
    <mergeCell ref="I72:J72"/>
    <mergeCell ref="B65:F68"/>
    <mergeCell ref="G65:H65"/>
    <mergeCell ref="I65:J65"/>
    <mergeCell ref="P65:R65"/>
    <mergeCell ref="G66:H66"/>
    <mergeCell ref="I66:J66"/>
    <mergeCell ref="P66:R66"/>
    <mergeCell ref="G67:H67"/>
    <mergeCell ref="I67:J67"/>
    <mergeCell ref="P67:R67"/>
    <mergeCell ref="B63:F63"/>
    <mergeCell ref="G63:H63"/>
    <mergeCell ref="I63:J63"/>
    <mergeCell ref="P63:R63"/>
    <mergeCell ref="B64:F64"/>
    <mergeCell ref="G64:H64"/>
    <mergeCell ref="I64:J64"/>
    <mergeCell ref="P64:R64"/>
    <mergeCell ref="A60:T60"/>
    <mergeCell ref="B62:F62"/>
    <mergeCell ref="G62:H62"/>
    <mergeCell ref="I62:J62"/>
    <mergeCell ref="P62:R62"/>
    <mergeCell ref="I52:J52"/>
    <mergeCell ref="K52:M52"/>
    <mergeCell ref="P52:R52"/>
    <mergeCell ref="G53:H53"/>
    <mergeCell ref="I53:J53"/>
    <mergeCell ref="K53:M53"/>
    <mergeCell ref="P53:R53"/>
    <mergeCell ref="B50:F53"/>
    <mergeCell ref="G50:H50"/>
    <mergeCell ref="I50:J50"/>
    <mergeCell ref="K50:M50"/>
    <mergeCell ref="P50:R50"/>
    <mergeCell ref="G51:H51"/>
    <mergeCell ref="I51:J51"/>
    <mergeCell ref="K51:M51"/>
    <mergeCell ref="P51:R51"/>
    <mergeCell ref="G52:H52"/>
    <mergeCell ref="B48:F48"/>
    <mergeCell ref="G48:H48"/>
    <mergeCell ref="I48:J48"/>
    <mergeCell ref="K48:M48"/>
    <mergeCell ref="P48:R48"/>
    <mergeCell ref="B49:F49"/>
    <mergeCell ref="G49:H49"/>
    <mergeCell ref="I49:J49"/>
    <mergeCell ref="K49:M49"/>
    <mergeCell ref="P49:R49"/>
    <mergeCell ref="B47:F47"/>
    <mergeCell ref="G47:H47"/>
    <mergeCell ref="I47:J47"/>
    <mergeCell ref="K47:M47"/>
    <mergeCell ref="P47:R47"/>
    <mergeCell ref="I42:J42"/>
    <mergeCell ref="G43:H43"/>
    <mergeCell ref="I43:J43"/>
    <mergeCell ref="B40:F43"/>
    <mergeCell ref="G40:H40"/>
    <mergeCell ref="I40:J40"/>
    <mergeCell ref="G41:H41"/>
    <mergeCell ref="I41:J41"/>
    <mergeCell ref="G42:H42"/>
    <mergeCell ref="K40:S40"/>
    <mergeCell ref="K41:S41"/>
    <mergeCell ref="K42:S42"/>
    <mergeCell ref="K43:S43"/>
    <mergeCell ref="B39:F39"/>
    <mergeCell ref="G39:H39"/>
    <mergeCell ref="I39:J39"/>
    <mergeCell ref="G34:H34"/>
    <mergeCell ref="I34:J34"/>
    <mergeCell ref="P34:R34"/>
    <mergeCell ref="B38:F38"/>
    <mergeCell ref="G38:H38"/>
    <mergeCell ref="I38:J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K38:S38"/>
    <mergeCell ref="K39:S39"/>
    <mergeCell ref="B29:F29"/>
    <mergeCell ref="G29:H29"/>
    <mergeCell ref="I29:J29"/>
    <mergeCell ref="P29:R29"/>
    <mergeCell ref="B30:F30"/>
    <mergeCell ref="G30:H30"/>
    <mergeCell ref="I30:J30"/>
    <mergeCell ref="P30:R30"/>
    <mergeCell ref="G23:N23"/>
    <mergeCell ref="G24:N24"/>
    <mergeCell ref="B28:F28"/>
    <mergeCell ref="G28:H28"/>
    <mergeCell ref="I28:J28"/>
    <mergeCell ref="P28:R28"/>
    <mergeCell ref="O23:R23"/>
    <mergeCell ref="O24:R24"/>
    <mergeCell ref="B20:F20"/>
    <mergeCell ref="G20:N20"/>
    <mergeCell ref="B21:F24"/>
    <mergeCell ref="G21:N21"/>
    <mergeCell ref="G22:N22"/>
    <mergeCell ref="A3:T3"/>
    <mergeCell ref="A13:T13"/>
    <mergeCell ref="B15:F15"/>
    <mergeCell ref="B16:F18"/>
    <mergeCell ref="G18:R18"/>
    <mergeCell ref="G15:R15"/>
    <mergeCell ref="G16:R16"/>
    <mergeCell ref="G17:R17"/>
    <mergeCell ref="O20:R20"/>
    <mergeCell ref="O21:R21"/>
    <mergeCell ref="O22:R22"/>
  </mergeCells>
  <phoneticPr fontId="2"/>
  <printOptions horizontalCentered="1"/>
  <pageMargins left="0.25" right="0.25" top="0.75" bottom="0.75" header="0.3" footer="0.3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W96"/>
  <sheetViews>
    <sheetView showZeros="0" view="pageBreakPreview" zoomScale="60" zoomScaleNormal="100" zoomScalePageLayoutView="78" workbookViewId="0">
      <selection activeCell="A3" sqref="A3:T3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75</v>
      </c>
    </row>
    <row r="2" spans="1:20" ht="7.5" customHeight="1"/>
    <row r="3" spans="1:20" ht="45.75" customHeight="1">
      <c r="A3" s="119" t="s">
        <v>78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68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15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76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17</v>
      </c>
    </row>
    <row r="16" spans="1:20" ht="30" customHeight="1">
      <c r="A16" s="33"/>
      <c r="B16" s="91" t="s">
        <v>18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76</v>
      </c>
      <c r="H20" s="121"/>
      <c r="I20" s="121"/>
      <c r="J20" s="121"/>
      <c r="K20" s="121"/>
      <c r="L20" s="121"/>
      <c r="M20" s="121"/>
      <c r="N20" s="121"/>
      <c r="O20" s="120" t="s">
        <v>21</v>
      </c>
      <c r="P20" s="121"/>
      <c r="Q20" s="121"/>
      <c r="R20" s="122"/>
      <c r="S20" s="17" t="s">
        <v>17</v>
      </c>
    </row>
    <row r="21" spans="1:23" ht="30" customHeight="1">
      <c r="A21" s="33"/>
      <c r="B21" s="91" t="s">
        <v>22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76</v>
      </c>
      <c r="H28" s="109"/>
      <c r="I28" s="109" t="s">
        <v>48</v>
      </c>
      <c r="J28" s="109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109" t="s">
        <v>44</v>
      </c>
      <c r="Q28" s="109"/>
      <c r="R28" s="109"/>
      <c r="S28" s="21" t="s">
        <v>17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58</v>
      </c>
      <c r="O29" s="60"/>
      <c r="P29" s="100"/>
      <c r="Q29" s="102"/>
      <c r="R29" s="101"/>
      <c r="S29" s="64" t="s">
        <v>59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90" t="s">
        <v>56</v>
      </c>
      <c r="Q30" s="90"/>
      <c r="R30" s="90"/>
      <c r="S30" s="56" t="s">
        <v>57</v>
      </c>
    </row>
    <row r="31" spans="1:23" ht="30" customHeight="1">
      <c r="A31" s="33"/>
      <c r="B31" s="90" t="s">
        <v>26</v>
      </c>
      <c r="C31" s="90"/>
      <c r="D31" s="90"/>
      <c r="E31" s="90"/>
      <c r="F31" s="90"/>
      <c r="G31" s="92" t="s">
        <v>19</v>
      </c>
      <c r="H31" s="92"/>
      <c r="I31" s="92">
        <v>101</v>
      </c>
      <c r="J31" s="92"/>
      <c r="K31" s="52">
        <v>10000</v>
      </c>
      <c r="L31" s="57">
        <v>2</v>
      </c>
      <c r="M31" s="52">
        <f>K31*L31</f>
        <v>20000</v>
      </c>
      <c r="N31" s="53">
        <f>TRUNC(M31*2/3,-3)</f>
        <v>13000</v>
      </c>
      <c r="O31" s="53">
        <v>86000</v>
      </c>
      <c r="P31" s="80">
        <v>66000</v>
      </c>
      <c r="Q31" s="81"/>
      <c r="R31" s="82"/>
      <c r="S31" s="52">
        <f>N31</f>
        <v>13000</v>
      </c>
    </row>
    <row r="32" spans="1:23" ht="30" customHeight="1">
      <c r="A32" s="33"/>
      <c r="B32" s="91"/>
      <c r="C32" s="91"/>
      <c r="D32" s="91"/>
      <c r="E32" s="91"/>
      <c r="F32" s="91"/>
      <c r="G32" s="79" t="s">
        <v>19</v>
      </c>
      <c r="H32" s="79"/>
      <c r="I32" s="79">
        <v>102</v>
      </c>
      <c r="J32" s="79"/>
      <c r="K32" s="52">
        <v>10000</v>
      </c>
      <c r="L32" s="58">
        <v>2</v>
      </c>
      <c r="M32" s="48">
        <f t="shared" ref="M32:M33" si="0">K32*L32</f>
        <v>20000</v>
      </c>
      <c r="N32" s="51">
        <f t="shared" ref="N32:N33" si="1">TRUNC(M32*2/3,-3)</f>
        <v>13000</v>
      </c>
      <c r="O32" s="51">
        <v>86000</v>
      </c>
      <c r="P32" s="80">
        <v>66000</v>
      </c>
      <c r="Q32" s="81"/>
      <c r="R32" s="82"/>
      <c r="S32" s="52">
        <f>N32</f>
        <v>13000</v>
      </c>
    </row>
    <row r="33" spans="1:23" ht="30" customHeight="1">
      <c r="A33" s="33"/>
      <c r="B33" s="91"/>
      <c r="C33" s="91"/>
      <c r="D33" s="91"/>
      <c r="E33" s="91"/>
      <c r="F33" s="91"/>
      <c r="G33" s="79" t="s">
        <v>20</v>
      </c>
      <c r="H33" s="79"/>
      <c r="I33" s="79">
        <v>203</v>
      </c>
      <c r="J33" s="79"/>
      <c r="K33" s="48">
        <v>12000</v>
      </c>
      <c r="L33" s="58">
        <v>3</v>
      </c>
      <c r="M33" s="48">
        <f t="shared" si="0"/>
        <v>36000</v>
      </c>
      <c r="N33" s="51">
        <f t="shared" si="1"/>
        <v>24000</v>
      </c>
      <c r="O33" s="51">
        <v>86000</v>
      </c>
      <c r="P33" s="80">
        <v>72000</v>
      </c>
      <c r="Q33" s="81"/>
      <c r="R33" s="82"/>
      <c r="S33" s="52">
        <f>O33-P33</f>
        <v>14000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40000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76</v>
      </c>
      <c r="H38" s="109"/>
      <c r="I38" s="109" t="s">
        <v>48</v>
      </c>
      <c r="J38" s="109"/>
      <c r="K38" s="110" t="s">
        <v>17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74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29</v>
      </c>
      <c r="C40" s="111"/>
      <c r="D40" s="111"/>
      <c r="E40" s="111"/>
      <c r="F40" s="112"/>
      <c r="G40" s="79" t="s">
        <v>19</v>
      </c>
      <c r="H40" s="79"/>
      <c r="I40" s="79">
        <v>101</v>
      </c>
      <c r="J40" s="79"/>
      <c r="K40" s="80">
        <v>24000</v>
      </c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 t="s">
        <v>19</v>
      </c>
      <c r="H41" s="79"/>
      <c r="I41" s="79">
        <v>102</v>
      </c>
      <c r="J41" s="79"/>
      <c r="K41" s="80">
        <v>24000</v>
      </c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 t="s">
        <v>20</v>
      </c>
      <c r="H42" s="79"/>
      <c r="I42" s="79">
        <v>203</v>
      </c>
      <c r="J42" s="79"/>
      <c r="K42" s="80">
        <v>32000</v>
      </c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80000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76</v>
      </c>
      <c r="H47" s="109"/>
      <c r="I47" s="109" t="s">
        <v>48</v>
      </c>
      <c r="J47" s="109"/>
      <c r="K47" s="110" t="s">
        <v>0</v>
      </c>
      <c r="L47" s="111"/>
      <c r="M47" s="112"/>
      <c r="N47" s="110" t="s">
        <v>4</v>
      </c>
      <c r="O47" s="112"/>
      <c r="P47" s="110" t="s">
        <v>66</v>
      </c>
      <c r="Q47" s="111"/>
      <c r="R47" s="112"/>
      <c r="S47" s="21" t="s">
        <v>17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55</v>
      </c>
      <c r="O48" s="104"/>
      <c r="P48" s="100"/>
      <c r="Q48" s="102"/>
      <c r="R48" s="101"/>
      <c r="S48" s="64" t="s">
        <v>62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50</v>
      </c>
      <c r="L49" s="95"/>
      <c r="M49" s="96"/>
      <c r="N49" s="94" t="s">
        <v>51</v>
      </c>
      <c r="O49" s="96"/>
      <c r="P49" s="90" t="s">
        <v>52</v>
      </c>
      <c r="Q49" s="90"/>
      <c r="R49" s="90"/>
      <c r="S49" s="56" t="s">
        <v>53</v>
      </c>
    </row>
    <row r="50" spans="1:20" ht="30" customHeight="1">
      <c r="A50" s="33"/>
      <c r="B50" s="90" t="s">
        <v>32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2">TRUNC(K51*2/3,-3)</f>
        <v>0</v>
      </c>
      <c r="O51" s="84"/>
      <c r="P51" s="80"/>
      <c r="Q51" s="81"/>
      <c r="R51" s="82"/>
      <c r="S51" s="52">
        <f t="shared" ref="S51:S52" si="3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3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8.75" customHeight="1" thickBot="1">
      <c r="A54" s="34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120000</v>
      </c>
      <c r="T57" s="22" t="s">
        <v>36</v>
      </c>
    </row>
    <row r="58" spans="1:20" ht="15" customHeight="1"/>
    <row r="59" spans="1:20" ht="15" customHeight="1"/>
    <row r="60" spans="1:20" ht="113.25" customHeight="1">
      <c r="A60" s="115" t="s">
        <v>37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76</v>
      </c>
      <c r="H62" s="109"/>
      <c r="I62" s="109" t="s">
        <v>48</v>
      </c>
      <c r="J62" s="109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109" t="s">
        <v>44</v>
      </c>
      <c r="Q62" s="109"/>
      <c r="R62" s="109"/>
      <c r="S62" s="21" t="s">
        <v>17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63</v>
      </c>
      <c r="O63" s="60"/>
      <c r="P63" s="100"/>
      <c r="Q63" s="102"/>
      <c r="R63" s="101"/>
      <c r="S63" s="55" t="s">
        <v>59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90" t="s">
        <v>56</v>
      </c>
      <c r="Q64" s="90"/>
      <c r="R64" s="90"/>
      <c r="S64" s="56" t="s">
        <v>57</v>
      </c>
    </row>
    <row r="65" spans="1:20" ht="30" customHeight="1">
      <c r="A65" s="33"/>
      <c r="B65" s="90" t="s">
        <v>26</v>
      </c>
      <c r="C65" s="90"/>
      <c r="D65" s="90"/>
      <c r="E65" s="90"/>
      <c r="F65" s="90"/>
      <c r="G65" s="92" t="s">
        <v>19</v>
      </c>
      <c r="H65" s="92"/>
      <c r="I65" s="92">
        <v>101</v>
      </c>
      <c r="J65" s="92"/>
      <c r="K65" s="52">
        <v>10000</v>
      </c>
      <c r="L65" s="57">
        <v>10</v>
      </c>
      <c r="M65" s="52">
        <f>K65*L65</f>
        <v>100000</v>
      </c>
      <c r="N65" s="51">
        <f>TRUNC(M65*1/2,-3)</f>
        <v>50000</v>
      </c>
      <c r="O65" s="53">
        <v>64000</v>
      </c>
      <c r="P65" s="85"/>
      <c r="Q65" s="86"/>
      <c r="R65" s="87"/>
      <c r="S65" s="52">
        <f>N65</f>
        <v>50000</v>
      </c>
    </row>
    <row r="66" spans="1:20" ht="30" customHeight="1">
      <c r="A66" s="33"/>
      <c r="B66" s="91"/>
      <c r="C66" s="91"/>
      <c r="D66" s="91"/>
      <c r="E66" s="91"/>
      <c r="F66" s="91"/>
      <c r="G66" s="79" t="s">
        <v>19</v>
      </c>
      <c r="H66" s="79"/>
      <c r="I66" s="79">
        <v>102</v>
      </c>
      <c r="J66" s="79"/>
      <c r="K66" s="52">
        <v>10000</v>
      </c>
      <c r="L66" s="58">
        <v>10</v>
      </c>
      <c r="M66" s="48">
        <f t="shared" ref="M66:M67" si="4">K66*L66</f>
        <v>100000</v>
      </c>
      <c r="N66" s="51">
        <f t="shared" ref="N66:N68" si="5">TRUNC(M66*1/2,-3)</f>
        <v>50000</v>
      </c>
      <c r="O66" s="53">
        <v>64000</v>
      </c>
      <c r="P66" s="85"/>
      <c r="Q66" s="86"/>
      <c r="R66" s="87"/>
      <c r="S66" s="52">
        <f t="shared" ref="S66:S68" si="6">N66</f>
        <v>50000</v>
      </c>
    </row>
    <row r="67" spans="1:20" ht="30" customHeight="1">
      <c r="A67" s="33"/>
      <c r="B67" s="91"/>
      <c r="C67" s="91"/>
      <c r="D67" s="91"/>
      <c r="E67" s="91"/>
      <c r="F67" s="91"/>
      <c r="G67" s="79" t="s">
        <v>20</v>
      </c>
      <c r="H67" s="79"/>
      <c r="I67" s="79">
        <v>203</v>
      </c>
      <c r="J67" s="79"/>
      <c r="K67" s="48">
        <v>12000</v>
      </c>
      <c r="L67" s="58">
        <v>9</v>
      </c>
      <c r="M67" s="48">
        <f t="shared" si="4"/>
        <v>108000</v>
      </c>
      <c r="N67" s="51">
        <f t="shared" si="5"/>
        <v>54000</v>
      </c>
      <c r="O67" s="53">
        <v>64000</v>
      </c>
      <c r="P67" s="85"/>
      <c r="Q67" s="86"/>
      <c r="R67" s="87"/>
      <c r="S67" s="52">
        <f t="shared" si="6"/>
        <v>54000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5"/>
      <c r="Q68" s="86"/>
      <c r="R68" s="87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27</v>
      </c>
      <c r="P70" s="88"/>
      <c r="Q70" s="88"/>
      <c r="R70" s="89"/>
      <c r="S70" s="62">
        <f>SUM(S65:S68)</f>
        <v>154000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76</v>
      </c>
      <c r="H72" s="109"/>
      <c r="I72" s="109" t="s">
        <v>48</v>
      </c>
      <c r="J72" s="109"/>
      <c r="K72" s="110" t="s">
        <v>17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74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29</v>
      </c>
      <c r="C74" s="111"/>
      <c r="D74" s="111"/>
      <c r="E74" s="111"/>
      <c r="F74" s="112"/>
      <c r="G74" s="79" t="s">
        <v>19</v>
      </c>
      <c r="H74" s="79"/>
      <c r="I74" s="79">
        <v>101</v>
      </c>
      <c r="J74" s="79"/>
      <c r="K74" s="80">
        <v>54000</v>
      </c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 t="s">
        <v>19</v>
      </c>
      <c r="H75" s="79"/>
      <c r="I75" s="79">
        <v>102</v>
      </c>
      <c r="J75" s="79"/>
      <c r="K75" s="80">
        <v>54000</v>
      </c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 t="s">
        <v>20</v>
      </c>
      <c r="H76" s="79"/>
      <c r="I76" s="79">
        <v>203</v>
      </c>
      <c r="J76" s="79"/>
      <c r="K76" s="80">
        <v>48000</v>
      </c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30</v>
      </c>
      <c r="P79" s="88"/>
      <c r="Q79" s="88"/>
      <c r="R79" s="89"/>
      <c r="S79" s="61">
        <f>SUM(K74:S77)</f>
        <v>156000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76</v>
      </c>
      <c r="H81" s="109"/>
      <c r="I81" s="109" t="s">
        <v>48</v>
      </c>
      <c r="J81" s="109"/>
      <c r="K81" s="110" t="s">
        <v>0</v>
      </c>
      <c r="L81" s="111"/>
      <c r="M81" s="112"/>
      <c r="N81" s="110" t="s">
        <v>4</v>
      </c>
      <c r="O81" s="112"/>
      <c r="P81" s="110" t="s">
        <v>66</v>
      </c>
      <c r="Q81" s="111"/>
      <c r="R81" s="112"/>
      <c r="S81" s="21" t="s">
        <v>17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64</v>
      </c>
      <c r="O82" s="104"/>
      <c r="P82" s="100"/>
      <c r="Q82" s="102"/>
      <c r="R82" s="101"/>
      <c r="S82" s="64" t="s">
        <v>62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50</v>
      </c>
      <c r="L83" s="95"/>
      <c r="M83" s="96"/>
      <c r="N83" s="94" t="s">
        <v>51</v>
      </c>
      <c r="O83" s="96"/>
      <c r="P83" s="90" t="s">
        <v>52</v>
      </c>
      <c r="Q83" s="90"/>
      <c r="R83" s="90"/>
      <c r="S83" s="56" t="s">
        <v>53</v>
      </c>
    </row>
    <row r="84" spans="1:23" ht="30" customHeight="1">
      <c r="A84" s="33"/>
      <c r="B84" s="90" t="s">
        <v>32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7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7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7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33</v>
      </c>
      <c r="P90" s="88"/>
      <c r="Q90" s="88"/>
      <c r="R90" s="89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73">
        <f>S70+S79+S90</f>
        <v>310000</v>
      </c>
      <c r="R92" s="74"/>
      <c r="S92" s="75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76">
        <f>S57+Q92</f>
        <v>430000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96"/>
  <sheetViews>
    <sheetView showZeros="0" view="pageBreakPreview" zoomScale="60" zoomScaleNormal="100" zoomScalePageLayoutView="78" workbookViewId="0">
      <selection activeCell="AH14" sqref="AH14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9.125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75</v>
      </c>
    </row>
    <row r="2" spans="1:20" ht="7.5" customHeight="1"/>
    <row r="3" spans="1:20" ht="45.75" customHeight="1">
      <c r="A3" s="119" t="s">
        <v>78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69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5</v>
      </c>
      <c r="B5" s="8"/>
      <c r="C5" s="8"/>
      <c r="D5" s="8"/>
      <c r="E5" s="8"/>
      <c r="F5" s="5" t="s">
        <v>1</v>
      </c>
      <c r="G5" s="20" t="s">
        <v>73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11</v>
      </c>
      <c r="B6" s="8"/>
      <c r="C6" s="8"/>
      <c r="D6" s="8"/>
      <c r="E6" s="8"/>
      <c r="F6" s="5" t="s">
        <v>1</v>
      </c>
      <c r="G6" s="27" t="s">
        <v>6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3</v>
      </c>
      <c r="B7" s="9"/>
      <c r="C7" s="9"/>
      <c r="D7" s="9"/>
      <c r="E7" s="9"/>
      <c r="F7" s="10" t="s">
        <v>1</v>
      </c>
      <c r="G7" s="20" t="s">
        <v>9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65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2</v>
      </c>
      <c r="B9" s="11"/>
      <c r="C9" s="11"/>
      <c r="D9" s="11"/>
      <c r="E9" s="11"/>
      <c r="F9" s="12" t="s">
        <v>1</v>
      </c>
      <c r="G9" s="20" t="s">
        <v>7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1" t="s">
        <v>12</v>
      </c>
      <c r="B10" s="11"/>
      <c r="C10" s="11"/>
      <c r="D10" s="11"/>
      <c r="E10" s="11"/>
      <c r="F10" s="12" t="s">
        <v>1</v>
      </c>
      <c r="G10" s="20" t="s">
        <v>70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13</v>
      </c>
      <c r="B11" s="11"/>
      <c r="C11" s="11"/>
      <c r="D11" s="11"/>
      <c r="E11" s="11"/>
      <c r="F11" s="12" t="s">
        <v>1</v>
      </c>
      <c r="G11" s="20" t="s">
        <v>71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14</v>
      </c>
      <c r="B12" s="11"/>
      <c r="C12" s="11"/>
      <c r="D12" s="11"/>
      <c r="E12" s="11"/>
      <c r="F12" s="12" t="s">
        <v>1</v>
      </c>
      <c r="G12" s="20" t="s">
        <v>8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15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16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76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17</v>
      </c>
    </row>
    <row r="16" spans="1:20" ht="30" customHeight="1">
      <c r="A16" s="33"/>
      <c r="B16" s="91" t="s">
        <v>18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76</v>
      </c>
      <c r="H20" s="121"/>
      <c r="I20" s="121"/>
      <c r="J20" s="121"/>
      <c r="K20" s="121"/>
      <c r="L20" s="121"/>
      <c r="M20" s="121"/>
      <c r="N20" s="121"/>
      <c r="O20" s="120" t="s">
        <v>21</v>
      </c>
      <c r="P20" s="121"/>
      <c r="Q20" s="121"/>
      <c r="R20" s="122"/>
      <c r="S20" s="17" t="s">
        <v>17</v>
      </c>
    </row>
    <row r="21" spans="1:23" ht="30" customHeight="1">
      <c r="A21" s="33"/>
      <c r="B21" s="91" t="s">
        <v>22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23</v>
      </c>
      <c r="S26" s="65">
        <f>S16+S17+S18+S21+S22+S23+S24</f>
        <v>0</v>
      </c>
      <c r="T26" s="22" t="s">
        <v>24</v>
      </c>
    </row>
    <row r="27" spans="1:23" ht="30" customHeight="1">
      <c r="A27" s="40" t="s">
        <v>25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76</v>
      </c>
      <c r="H28" s="109"/>
      <c r="I28" s="109" t="s">
        <v>48</v>
      </c>
      <c r="J28" s="109"/>
      <c r="K28" s="21" t="s">
        <v>46</v>
      </c>
      <c r="L28" s="21" t="s">
        <v>47</v>
      </c>
      <c r="M28" s="21" t="s">
        <v>0</v>
      </c>
      <c r="N28" s="21" t="s">
        <v>4</v>
      </c>
      <c r="O28" s="21" t="s">
        <v>49</v>
      </c>
      <c r="P28" s="109" t="s">
        <v>44</v>
      </c>
      <c r="Q28" s="109"/>
      <c r="R28" s="109"/>
      <c r="S28" s="21" t="s">
        <v>17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58</v>
      </c>
      <c r="O29" s="60"/>
      <c r="P29" s="100"/>
      <c r="Q29" s="102"/>
      <c r="R29" s="101"/>
      <c r="S29" s="64" t="s">
        <v>59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50</v>
      </c>
      <c r="L30" s="56" t="s">
        <v>51</v>
      </c>
      <c r="M30" s="56" t="s">
        <v>52</v>
      </c>
      <c r="N30" s="56" t="s">
        <v>53</v>
      </c>
      <c r="O30" s="56" t="s">
        <v>54</v>
      </c>
      <c r="P30" s="90" t="s">
        <v>56</v>
      </c>
      <c r="Q30" s="90"/>
      <c r="R30" s="90"/>
      <c r="S30" s="56" t="s">
        <v>57</v>
      </c>
    </row>
    <row r="31" spans="1:23" ht="30" customHeight="1">
      <c r="A31" s="33"/>
      <c r="B31" s="90" t="s">
        <v>26</v>
      </c>
      <c r="C31" s="90"/>
      <c r="D31" s="90"/>
      <c r="E31" s="90"/>
      <c r="F31" s="90"/>
      <c r="G31" s="92"/>
      <c r="H31" s="92"/>
      <c r="I31" s="92"/>
      <c r="J31" s="92"/>
      <c r="K31" s="52"/>
      <c r="L31" s="57"/>
      <c r="M31" s="52">
        <f>K31*L31</f>
        <v>0</v>
      </c>
      <c r="N31" s="53">
        <f>TRUNC(M31*2/3,-3)</f>
        <v>0</v>
      </c>
      <c r="O31" s="53"/>
      <c r="P31" s="80"/>
      <c r="Q31" s="81"/>
      <c r="R31" s="82"/>
      <c r="S31" s="52">
        <f>N31</f>
        <v>0</v>
      </c>
    </row>
    <row r="32" spans="1:23" ht="30" customHeight="1">
      <c r="A32" s="33"/>
      <c r="B32" s="91"/>
      <c r="C32" s="91"/>
      <c r="D32" s="91"/>
      <c r="E32" s="91"/>
      <c r="F32" s="91"/>
      <c r="G32" s="79"/>
      <c r="H32" s="79"/>
      <c r="I32" s="79"/>
      <c r="J32" s="79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80"/>
      <c r="Q32" s="81"/>
      <c r="R32" s="82"/>
      <c r="S32" s="52">
        <f>N32</f>
        <v>0</v>
      </c>
    </row>
    <row r="33" spans="1:23" ht="30" customHeight="1">
      <c r="A33" s="33"/>
      <c r="B33" s="91"/>
      <c r="C33" s="91"/>
      <c r="D33" s="91"/>
      <c r="E33" s="91"/>
      <c r="F33" s="91"/>
      <c r="G33" s="79"/>
      <c r="H33" s="79"/>
      <c r="I33" s="79"/>
      <c r="J33" s="79"/>
      <c r="K33" s="48"/>
      <c r="L33" s="58"/>
      <c r="M33" s="48">
        <f t="shared" si="0"/>
        <v>0</v>
      </c>
      <c r="N33" s="51">
        <f t="shared" si="1"/>
        <v>0</v>
      </c>
      <c r="O33" s="51"/>
      <c r="P33" s="80"/>
      <c r="Q33" s="81"/>
      <c r="R33" s="82"/>
      <c r="S33" s="52">
        <f>O33-P33</f>
        <v>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27</v>
      </c>
      <c r="S36" s="62">
        <f>SUM(S31:S34)</f>
        <v>0</v>
      </c>
      <c r="T36" s="22" t="s">
        <v>28</v>
      </c>
    </row>
    <row r="37" spans="1:23" ht="30" customHeight="1">
      <c r="A37" s="40" t="s">
        <v>60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76</v>
      </c>
      <c r="H38" s="109"/>
      <c r="I38" s="109" t="s">
        <v>48</v>
      </c>
      <c r="J38" s="109"/>
      <c r="K38" s="110" t="s">
        <v>17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74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29</v>
      </c>
      <c r="C40" s="111"/>
      <c r="D40" s="111"/>
      <c r="E40" s="111"/>
      <c r="F40" s="112"/>
      <c r="G40" s="79"/>
      <c r="H40" s="79"/>
      <c r="I40" s="79"/>
      <c r="J40" s="79"/>
      <c r="K40" s="80"/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/>
      <c r="H41" s="79"/>
      <c r="I41" s="79"/>
      <c r="J41" s="79"/>
      <c r="K41" s="80"/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/>
      <c r="H42" s="79"/>
      <c r="I42" s="79"/>
      <c r="J42" s="79"/>
      <c r="K42" s="80"/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30</v>
      </c>
      <c r="S45" s="62">
        <f>SUM(K40:S43)</f>
        <v>0</v>
      </c>
      <c r="T45" s="22" t="s">
        <v>31</v>
      </c>
    </row>
    <row r="46" spans="1:23" ht="30" customHeight="1">
      <c r="A46" s="40" t="s">
        <v>61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76</v>
      </c>
      <c r="H47" s="109"/>
      <c r="I47" s="109" t="s">
        <v>48</v>
      </c>
      <c r="J47" s="109"/>
      <c r="K47" s="110" t="s">
        <v>0</v>
      </c>
      <c r="L47" s="111"/>
      <c r="M47" s="112"/>
      <c r="N47" s="110" t="s">
        <v>4</v>
      </c>
      <c r="O47" s="112"/>
      <c r="P47" s="110" t="s">
        <v>66</v>
      </c>
      <c r="Q47" s="111"/>
      <c r="R47" s="112"/>
      <c r="S47" s="21" t="s">
        <v>17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55</v>
      </c>
      <c r="O48" s="104"/>
      <c r="P48" s="100"/>
      <c r="Q48" s="102"/>
      <c r="R48" s="101"/>
      <c r="S48" s="64" t="s">
        <v>62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50</v>
      </c>
      <c r="L49" s="95"/>
      <c r="M49" s="96"/>
      <c r="N49" s="94" t="s">
        <v>51</v>
      </c>
      <c r="O49" s="96"/>
      <c r="P49" s="90" t="s">
        <v>52</v>
      </c>
      <c r="Q49" s="90"/>
      <c r="R49" s="90"/>
      <c r="S49" s="56" t="s">
        <v>53</v>
      </c>
    </row>
    <row r="50" spans="1:20" ht="30" customHeight="1">
      <c r="A50" s="33"/>
      <c r="B50" s="90" t="s">
        <v>32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2">TRUNC(K51*2/3,-3)</f>
        <v>0</v>
      </c>
      <c r="O51" s="84"/>
      <c r="P51" s="80"/>
      <c r="Q51" s="81"/>
      <c r="R51" s="82"/>
      <c r="S51" s="52">
        <f t="shared" ref="S51:S52" si="3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3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33</v>
      </c>
      <c r="S55" s="62">
        <f>SUM(S50:S53)</f>
        <v>0</v>
      </c>
      <c r="T55" s="22" t="s">
        <v>34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35</v>
      </c>
      <c r="Q57" s="67">
        <f>Q26+Q36+Q45+Q55</f>
        <v>0</v>
      </c>
      <c r="R57" s="67"/>
      <c r="S57" s="66">
        <f>S26+S36+S45+S55</f>
        <v>0</v>
      </c>
      <c r="T57" s="22" t="s">
        <v>36</v>
      </c>
    </row>
    <row r="58" spans="1:20" ht="15" customHeight="1"/>
    <row r="59" spans="1:20" ht="15" customHeight="1"/>
    <row r="60" spans="1:20" ht="113.25" customHeight="1">
      <c r="A60" s="115" t="s">
        <v>37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25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76</v>
      </c>
      <c r="H62" s="109"/>
      <c r="I62" s="109" t="s">
        <v>48</v>
      </c>
      <c r="J62" s="109"/>
      <c r="K62" s="21" t="s">
        <v>46</v>
      </c>
      <c r="L62" s="21" t="s">
        <v>47</v>
      </c>
      <c r="M62" s="21" t="s">
        <v>0</v>
      </c>
      <c r="N62" s="21" t="s">
        <v>4</v>
      </c>
      <c r="O62" s="21" t="s">
        <v>49</v>
      </c>
      <c r="P62" s="109" t="s">
        <v>44</v>
      </c>
      <c r="Q62" s="109"/>
      <c r="R62" s="109"/>
      <c r="S62" s="21" t="s">
        <v>17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63</v>
      </c>
      <c r="O63" s="60"/>
      <c r="P63" s="100"/>
      <c r="Q63" s="102"/>
      <c r="R63" s="101"/>
      <c r="S63" s="55" t="s">
        <v>59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50</v>
      </c>
      <c r="L64" s="56" t="s">
        <v>51</v>
      </c>
      <c r="M64" s="56" t="s">
        <v>52</v>
      </c>
      <c r="N64" s="56" t="s">
        <v>53</v>
      </c>
      <c r="O64" s="56" t="s">
        <v>54</v>
      </c>
      <c r="P64" s="90" t="s">
        <v>56</v>
      </c>
      <c r="Q64" s="90"/>
      <c r="R64" s="90"/>
      <c r="S64" s="56" t="s">
        <v>57</v>
      </c>
    </row>
    <row r="65" spans="1:20" ht="30" customHeight="1">
      <c r="A65" s="33"/>
      <c r="B65" s="90" t="s">
        <v>26</v>
      </c>
      <c r="C65" s="90"/>
      <c r="D65" s="90"/>
      <c r="E65" s="90"/>
      <c r="F65" s="90"/>
      <c r="G65" s="92" t="s">
        <v>19</v>
      </c>
      <c r="H65" s="92"/>
      <c r="I65" s="92">
        <v>101</v>
      </c>
      <c r="J65" s="92"/>
      <c r="K65" s="52">
        <v>10000</v>
      </c>
      <c r="L65" s="57">
        <v>2</v>
      </c>
      <c r="M65" s="52">
        <f>K65*L65</f>
        <v>20000</v>
      </c>
      <c r="N65" s="51">
        <f>TRUNC(M65*1/2,-3)</f>
        <v>10000</v>
      </c>
      <c r="O65" s="53">
        <v>64000</v>
      </c>
      <c r="P65" s="83">
        <v>50000</v>
      </c>
      <c r="Q65" s="124"/>
      <c r="R65" s="84"/>
      <c r="S65" s="52">
        <f>N65</f>
        <v>10000</v>
      </c>
    </row>
    <row r="66" spans="1:20" ht="30" customHeight="1">
      <c r="A66" s="33"/>
      <c r="B66" s="91"/>
      <c r="C66" s="91"/>
      <c r="D66" s="91"/>
      <c r="E66" s="91"/>
      <c r="F66" s="91"/>
      <c r="G66" s="79" t="s">
        <v>19</v>
      </c>
      <c r="H66" s="79"/>
      <c r="I66" s="79">
        <v>102</v>
      </c>
      <c r="J66" s="79"/>
      <c r="K66" s="52">
        <v>10000</v>
      </c>
      <c r="L66" s="58">
        <v>2</v>
      </c>
      <c r="M66" s="48">
        <f t="shared" ref="M66:M67" si="4">K66*L66</f>
        <v>20000</v>
      </c>
      <c r="N66" s="51">
        <f t="shared" ref="N66:N68" si="5">TRUNC(M66*1/2,-3)</f>
        <v>10000</v>
      </c>
      <c r="O66" s="53">
        <v>64000</v>
      </c>
      <c r="P66" s="83">
        <v>50000</v>
      </c>
      <c r="Q66" s="124"/>
      <c r="R66" s="84"/>
      <c r="S66" s="52">
        <f t="shared" ref="S66:S68" si="6">N66</f>
        <v>10000</v>
      </c>
    </row>
    <row r="67" spans="1:20" ht="30" customHeight="1">
      <c r="A67" s="33"/>
      <c r="B67" s="91"/>
      <c r="C67" s="91"/>
      <c r="D67" s="91"/>
      <c r="E67" s="91"/>
      <c r="F67" s="91"/>
      <c r="G67" s="79" t="s">
        <v>20</v>
      </c>
      <c r="H67" s="79"/>
      <c r="I67" s="79">
        <v>203</v>
      </c>
      <c r="J67" s="79"/>
      <c r="K67" s="48">
        <v>12000</v>
      </c>
      <c r="L67" s="58">
        <v>3</v>
      </c>
      <c r="M67" s="48">
        <f t="shared" si="4"/>
        <v>36000</v>
      </c>
      <c r="N67" s="51">
        <f t="shared" si="5"/>
        <v>18000</v>
      </c>
      <c r="O67" s="53">
        <v>64000</v>
      </c>
      <c r="P67" s="83">
        <v>54000</v>
      </c>
      <c r="Q67" s="124"/>
      <c r="R67" s="84"/>
      <c r="S67" s="52">
        <f>O67-P67</f>
        <v>10000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3"/>
      <c r="Q68" s="124"/>
      <c r="R68" s="84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27</v>
      </c>
      <c r="P70" s="88"/>
      <c r="Q70" s="88"/>
      <c r="R70" s="89"/>
      <c r="S70" s="62">
        <f>SUM(S65:S68)</f>
        <v>30000</v>
      </c>
      <c r="T70" s="22" t="s">
        <v>38</v>
      </c>
    </row>
    <row r="71" spans="1:20" ht="30" customHeight="1">
      <c r="A71" s="40" t="s">
        <v>60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76</v>
      </c>
      <c r="H72" s="109"/>
      <c r="I72" s="109" t="s">
        <v>48</v>
      </c>
      <c r="J72" s="109"/>
      <c r="K72" s="110" t="s">
        <v>17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74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29</v>
      </c>
      <c r="C74" s="111"/>
      <c r="D74" s="111"/>
      <c r="E74" s="111"/>
      <c r="F74" s="112"/>
      <c r="G74" s="79" t="s">
        <v>19</v>
      </c>
      <c r="H74" s="79"/>
      <c r="I74" s="79">
        <v>101</v>
      </c>
      <c r="J74" s="79"/>
      <c r="K74" s="80">
        <v>18000</v>
      </c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 t="s">
        <v>19</v>
      </c>
      <c r="H75" s="79"/>
      <c r="I75" s="79">
        <v>102</v>
      </c>
      <c r="J75" s="79"/>
      <c r="K75" s="80">
        <v>18000</v>
      </c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 t="s">
        <v>20</v>
      </c>
      <c r="H76" s="79"/>
      <c r="I76" s="79">
        <v>203</v>
      </c>
      <c r="J76" s="79"/>
      <c r="K76" s="80">
        <v>24000</v>
      </c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30</v>
      </c>
      <c r="P79" s="88"/>
      <c r="Q79" s="88"/>
      <c r="R79" s="89"/>
      <c r="S79" s="61">
        <f>SUM(K74:S77)</f>
        <v>60000</v>
      </c>
      <c r="T79" s="22" t="s">
        <v>39</v>
      </c>
    </row>
    <row r="80" spans="1:20" ht="30" customHeight="1">
      <c r="A80" s="40" t="s">
        <v>61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76</v>
      </c>
      <c r="H81" s="109"/>
      <c r="I81" s="109" t="s">
        <v>48</v>
      </c>
      <c r="J81" s="109"/>
      <c r="K81" s="110" t="s">
        <v>0</v>
      </c>
      <c r="L81" s="111"/>
      <c r="M81" s="112"/>
      <c r="N81" s="110" t="s">
        <v>4</v>
      </c>
      <c r="O81" s="112"/>
      <c r="P81" s="110" t="s">
        <v>66</v>
      </c>
      <c r="Q81" s="111"/>
      <c r="R81" s="112"/>
      <c r="S81" s="21" t="s">
        <v>17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64</v>
      </c>
      <c r="O82" s="104"/>
      <c r="P82" s="100"/>
      <c r="Q82" s="102"/>
      <c r="R82" s="101"/>
      <c r="S82" s="64" t="s">
        <v>62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50</v>
      </c>
      <c r="L83" s="95"/>
      <c r="M83" s="96"/>
      <c r="N83" s="94" t="s">
        <v>51</v>
      </c>
      <c r="O83" s="96"/>
      <c r="P83" s="90" t="s">
        <v>52</v>
      </c>
      <c r="Q83" s="90"/>
      <c r="R83" s="90"/>
      <c r="S83" s="56" t="s">
        <v>53</v>
      </c>
    </row>
    <row r="84" spans="1:23" ht="30" customHeight="1">
      <c r="A84" s="33"/>
      <c r="B84" s="90" t="s">
        <v>32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7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7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7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33</v>
      </c>
      <c r="P90" s="88"/>
      <c r="Q90" s="88"/>
      <c r="R90" s="89"/>
      <c r="S90" s="68">
        <f>SUM(S84:S87)</f>
        <v>0</v>
      </c>
      <c r="T90" s="22" t="s">
        <v>40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41</v>
      </c>
      <c r="Q92" s="73">
        <f>S70+S79+S90</f>
        <v>90000</v>
      </c>
      <c r="R92" s="74"/>
      <c r="S92" s="75"/>
      <c r="T92" s="22" t="s">
        <v>42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43</v>
      </c>
      <c r="Q94" s="76">
        <f>S57+Q92</f>
        <v>90000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</mergeCells>
  <phoneticPr fontId="2"/>
  <printOptions horizontalCentered="1"/>
  <pageMargins left="0.25" right="0.25" top="0.75" bottom="0.75" header="0.3" footer="0.3"/>
  <pageSetup paperSize="9" scale="44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算出内訳書（別記第1号様式別紙1）</vt:lpstr>
      <vt:lpstr>記入例 (初年度)</vt:lpstr>
      <vt:lpstr>記入例 （2年度)</vt:lpstr>
      <vt:lpstr>記入例 (3年度)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2023-05-15T06:42:35Z</dcterms:created>
  <dcterms:modified xsi:type="dcterms:W3CDTF">2023-05-15T08:50:53Z</dcterms:modified>
</cp:coreProperties>
</file>