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TMG-0d9e.edstokyotocho.onmicrosoft.com\sfs109-001\民間住宅部\安心居住推進課\安心課共有\○高齢者いきいき住宅\21_広報\03_HP\いきいきHP内データ\01_東京都高齢者いきいき住宅認定制度（中間）\（要差替え）制度要綱等\（要差替え）認定基準チェックシート\"/>
    </mc:Choice>
  </mc:AlternateContent>
  <xr:revisionPtr revIDLastSave="0" documentId="13_ncr:1_{D2C0226E-EEF1-47E1-92D2-D4C4274A32B1}" xr6:coauthVersionLast="47" xr6:coauthVersionMax="47" xr10:uidLastSave="{00000000-0000-0000-0000-000000000000}"/>
  <bookViews>
    <workbookView xWindow="10800" yWindow="-16308" windowWidth="29016" windowHeight="15696" tabRatio="738" firstSheet="5" activeTab="9" xr2:uid="{00000000-000D-0000-FFFF-FFFF00000000}"/>
  </bookViews>
  <sheets>
    <sheet name="関係図" sheetId="10" state="hidden" r:id="rId1"/>
    <sheet name="視点整理" sheetId="15" state="hidden" r:id="rId2"/>
    <sheet name="0表紙_セーフティ" sheetId="28" r:id="rId3"/>
    <sheet name="0表紙_セレクト" sheetId="27" r:id="rId4"/>
    <sheet name="0表紙_アドバンスト" sheetId="26" r:id="rId5"/>
    <sheet name="別表1 立地" sheetId="19" r:id="rId6"/>
    <sheet name="別表2 住戸内" sheetId="20" r:id="rId7"/>
    <sheet name="別表3　共用部" sheetId="22" r:id="rId8"/>
    <sheet name="別表4　コミュニティ" sheetId="23" r:id="rId9"/>
    <sheet name="別表5　入居者居住支援" sheetId="24" r:id="rId10"/>
    <sheet name="別表6　管理・運営" sheetId="25" r:id="rId11"/>
    <sheet name="別表7　意見反映" sheetId="29" r:id="rId12"/>
    <sheet name="Sheet1" sheetId="18" state="hidden" r:id="rId13"/>
  </sheets>
  <definedNames>
    <definedName name="_xlnm._FilterDatabase" localSheetId="5" hidden="1">'別表1 立地'!$G$3:$T$31</definedName>
    <definedName name="_xlnm._FilterDatabase" localSheetId="6" hidden="1">'別表2 住戸内'!$AA$1:$AH$166</definedName>
    <definedName name="_xlnm._FilterDatabase" localSheetId="7" hidden="1">'別表3　共用部'!$G$1:$AH$91</definedName>
    <definedName name="_xlnm.Print_Area" localSheetId="6">'別表2 住戸内'!$A$1:$AH$168</definedName>
    <definedName name="_xlnm.Print_Area" localSheetId="7">'別表3　共用部'!$A$1:$AH$91</definedName>
    <definedName name="_xlnm.Print_Area" localSheetId="8">'別表4　コミュニティ'!$A$1:$Y$62</definedName>
    <definedName name="_xlnm.Print_Area" localSheetId="9">'別表5　入居者居住支援'!$A$1:$AA$35</definedName>
    <definedName name="_xlnm.Print_Area" localSheetId="10">'別表6　管理・運営'!$A$1:$AA$39</definedName>
    <definedName name="_xlnm.Print_Area" localSheetId="11">'別表7　意見反映'!$A$1:$AA$12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25" l="1"/>
  <c r="AD70" i="20" l="1"/>
  <c r="H56" i="20"/>
  <c r="E21" i="26"/>
  <c r="D21" i="26"/>
  <c r="E39" i="27"/>
  <c r="D39" i="27"/>
  <c r="E21" i="27"/>
  <c r="D21" i="27"/>
  <c r="W24" i="24"/>
  <c r="S24" i="24"/>
  <c r="O24" i="24"/>
  <c r="K24" i="24"/>
  <c r="H24" i="24"/>
  <c r="R68" i="20"/>
  <c r="AF56" i="20"/>
  <c r="Z56" i="20"/>
  <c r="T56" i="20"/>
  <c r="N56" i="20"/>
  <c r="AF68" i="22"/>
  <c r="T68" i="22"/>
  <c r="T64" i="22"/>
  <c r="AF64" i="22"/>
  <c r="T60" i="22"/>
  <c r="AF50" i="22"/>
  <c r="T50" i="22"/>
  <c r="G41" i="26"/>
  <c r="I41" i="26"/>
  <c r="F41" i="26"/>
  <c r="E41" i="26"/>
  <c r="D41" i="26"/>
  <c r="H14" i="26"/>
  <c r="G23" i="26"/>
  <c r="F23" i="26"/>
  <c r="I23" i="26" s="1"/>
  <c r="F22" i="26"/>
  <c r="D23" i="26"/>
  <c r="E23" i="26"/>
  <c r="G41" i="27"/>
  <c r="D41" i="27"/>
  <c r="E41" i="27"/>
  <c r="G23" i="27"/>
  <c r="E23" i="27"/>
  <c r="D23" i="27"/>
  <c r="V9" i="29" l="1"/>
  <c r="R9" i="29"/>
  <c r="N9" i="29"/>
  <c r="J9" i="29"/>
  <c r="G9" i="29"/>
  <c r="Q5" i="29"/>
  <c r="M5" i="29"/>
  <c r="I5" i="29"/>
  <c r="Y5" i="29"/>
  <c r="U5" i="29"/>
  <c r="X4" i="29"/>
  <c r="Y6" i="29" s="1"/>
  <c r="T4" i="29"/>
  <c r="U6" i="29" s="1"/>
  <c r="P4" i="29"/>
  <c r="Q6" i="29" s="1"/>
  <c r="L4" i="29"/>
  <c r="M6" i="29" s="1"/>
  <c r="V62" i="23"/>
  <c r="R62" i="23"/>
  <c r="V23" i="23"/>
  <c r="R23" i="23"/>
  <c r="AD88" i="22"/>
  <c r="X88" i="22"/>
  <c r="AD28" i="22"/>
  <c r="X28" i="22"/>
  <c r="AD164" i="20"/>
  <c r="X164" i="20"/>
  <c r="X70" i="20"/>
  <c r="T31" i="19"/>
  <c r="P31" i="19"/>
  <c r="F37" i="26"/>
  <c r="F40" i="26"/>
  <c r="F39" i="26"/>
  <c r="F34" i="26"/>
  <c r="F33" i="26"/>
  <c r="F31" i="26"/>
  <c r="F30" i="26"/>
  <c r="F29" i="26"/>
  <c r="F36" i="26"/>
  <c r="F21" i="26"/>
  <c r="F19" i="26"/>
  <c r="F18" i="26"/>
  <c r="F16" i="26"/>
  <c r="F15" i="26"/>
  <c r="F13" i="26"/>
  <c r="F12" i="26"/>
  <c r="F11" i="26"/>
  <c r="H29" i="19"/>
  <c r="D11" i="27" s="1"/>
  <c r="G36" i="25"/>
  <c r="D39" i="28" s="1"/>
  <c r="V36" i="25"/>
  <c r="D40" i="26" s="1"/>
  <c r="R36" i="25"/>
  <c r="D22" i="26" s="1"/>
  <c r="N36" i="25"/>
  <c r="D40" i="27" s="1"/>
  <c r="J36" i="25"/>
  <c r="D22" i="27" s="1"/>
  <c r="V32" i="24"/>
  <c r="D39" i="26" s="1"/>
  <c r="R32" i="24"/>
  <c r="N32" i="24"/>
  <c r="J32" i="24"/>
  <c r="G32" i="24"/>
  <c r="D38" i="28" s="1"/>
  <c r="G60" i="23"/>
  <c r="J60" i="23"/>
  <c r="D19" i="27" s="1"/>
  <c r="D20" i="27" s="1"/>
  <c r="V60" i="23"/>
  <c r="D37" i="26" s="1"/>
  <c r="R60" i="23"/>
  <c r="D19" i="26" s="1"/>
  <c r="D20" i="26" s="1"/>
  <c r="N60" i="23"/>
  <c r="D37" i="27" s="1"/>
  <c r="D38" i="27" s="1"/>
  <c r="AD86" i="22"/>
  <c r="X86" i="22"/>
  <c r="R86" i="22"/>
  <c r="L86" i="22"/>
  <c r="G86" i="22"/>
  <c r="AD26" i="22"/>
  <c r="X26" i="22"/>
  <c r="R26" i="22"/>
  <c r="L26" i="22"/>
  <c r="G26" i="22"/>
  <c r="P29" i="19"/>
  <c r="D11" i="26" s="1"/>
  <c r="T29" i="19"/>
  <c r="D29" i="26" s="1"/>
  <c r="L29" i="19"/>
  <c r="D29" i="27" s="1"/>
  <c r="L162" i="20"/>
  <c r="AD162" i="20"/>
  <c r="X162" i="20"/>
  <c r="R162" i="20"/>
  <c r="G162" i="20"/>
  <c r="AD68" i="20"/>
  <c r="X68" i="20"/>
  <c r="L68" i="20"/>
  <c r="G68" i="20"/>
  <c r="L13" i="25"/>
  <c r="P13" i="25"/>
  <c r="P4" i="25"/>
  <c r="L4" i="25"/>
  <c r="Q28" i="24"/>
  <c r="M28" i="24"/>
  <c r="P27" i="24"/>
  <c r="L27" i="24"/>
  <c r="P25" i="24"/>
  <c r="L25" i="24"/>
  <c r="P18" i="24"/>
  <c r="L18" i="24"/>
  <c r="P15" i="24"/>
  <c r="L15" i="24"/>
  <c r="P4" i="24"/>
  <c r="Q29" i="24" s="1"/>
  <c r="G39" i="27" s="1"/>
  <c r="L4" i="24"/>
  <c r="M29" i="24" s="1"/>
  <c r="G21" i="27" s="1"/>
  <c r="P54" i="23"/>
  <c r="L54" i="23"/>
  <c r="P49" i="23"/>
  <c r="L49" i="23"/>
  <c r="P45" i="23"/>
  <c r="L45" i="23"/>
  <c r="L16" i="23"/>
  <c r="L10" i="23"/>
  <c r="P16" i="23"/>
  <c r="P10" i="23"/>
  <c r="P4" i="23"/>
  <c r="Q18" i="23" s="1"/>
  <c r="G36" i="27" s="1"/>
  <c r="L4" i="23"/>
  <c r="N80" i="22"/>
  <c r="N79" i="22"/>
  <c r="T80" i="22"/>
  <c r="T79" i="22"/>
  <c r="T72" i="22"/>
  <c r="T71" i="22"/>
  <c r="N60" i="22"/>
  <c r="N58" i="22"/>
  <c r="N57" i="22"/>
  <c r="N56" i="22"/>
  <c r="T61" i="22"/>
  <c r="T58" i="22"/>
  <c r="T57" i="22"/>
  <c r="T56" i="22"/>
  <c r="T55" i="22"/>
  <c r="T52" i="22"/>
  <c r="T36" i="22"/>
  <c r="T35" i="22"/>
  <c r="N35" i="22"/>
  <c r="T13" i="22"/>
  <c r="N13" i="22"/>
  <c r="T11" i="22"/>
  <c r="T9" i="22"/>
  <c r="N9" i="22"/>
  <c r="T5" i="22"/>
  <c r="T147" i="20"/>
  <c r="T145" i="20"/>
  <c r="N139" i="20"/>
  <c r="N137" i="20"/>
  <c r="N135" i="20"/>
  <c r="N133" i="20"/>
  <c r="T139" i="20"/>
  <c r="T137" i="20"/>
  <c r="T135" i="20"/>
  <c r="T133" i="20"/>
  <c r="T127" i="20"/>
  <c r="N127" i="20"/>
  <c r="N129" i="20"/>
  <c r="T129" i="20"/>
  <c r="N125" i="20"/>
  <c r="T125" i="20"/>
  <c r="T115" i="20"/>
  <c r="T117" i="20"/>
  <c r="T119" i="20"/>
  <c r="N119" i="20"/>
  <c r="N117" i="20"/>
  <c r="T107" i="20"/>
  <c r="T105" i="20"/>
  <c r="N105" i="20"/>
  <c r="N103" i="20"/>
  <c r="T103" i="20"/>
  <c r="T97" i="20"/>
  <c r="T90" i="20"/>
  <c r="N90" i="20"/>
  <c r="N84" i="20"/>
  <c r="N83" i="20"/>
  <c r="N82" i="20"/>
  <c r="N80" i="20"/>
  <c r="N78" i="20"/>
  <c r="T84" i="20"/>
  <c r="T83" i="20"/>
  <c r="T82" i="20"/>
  <c r="T80" i="20"/>
  <c r="T78" i="20"/>
  <c r="N54" i="20"/>
  <c r="N57" i="20"/>
  <c r="N55" i="20"/>
  <c r="N53" i="20"/>
  <c r="N50" i="20"/>
  <c r="N49" i="20"/>
  <c r="N46" i="20"/>
  <c r="N45" i="20"/>
  <c r="N43" i="20"/>
  <c r="T57" i="20"/>
  <c r="T55" i="20"/>
  <c r="T54" i="20"/>
  <c r="T53" i="20"/>
  <c r="T50" i="20"/>
  <c r="T49" i="20"/>
  <c r="T46" i="20"/>
  <c r="T45" i="20"/>
  <c r="T43" i="20"/>
  <c r="T42" i="20"/>
  <c r="T37" i="20"/>
  <c r="M37" i="20"/>
  <c r="T5" i="20"/>
  <c r="M5" i="20"/>
  <c r="N21" i="19"/>
  <c r="N15" i="19"/>
  <c r="N11" i="19"/>
  <c r="N7" i="19"/>
  <c r="N5" i="19"/>
  <c r="N4" i="19"/>
  <c r="J21" i="19"/>
  <c r="J15" i="19"/>
  <c r="J11" i="19"/>
  <c r="J7" i="19"/>
  <c r="J5" i="19"/>
  <c r="J4" i="19"/>
  <c r="I6" i="19"/>
  <c r="X4" i="24"/>
  <c r="X15" i="24"/>
  <c r="X18" i="24"/>
  <c r="W23" i="24"/>
  <c r="X25" i="24"/>
  <c r="X27" i="24"/>
  <c r="T27" i="24"/>
  <c r="T25" i="24"/>
  <c r="T18" i="24"/>
  <c r="T15" i="24"/>
  <c r="T4" i="24"/>
  <c r="S23" i="24"/>
  <c r="O23" i="24"/>
  <c r="K23" i="24"/>
  <c r="H23" i="24"/>
  <c r="K9" i="25"/>
  <c r="F41" i="28"/>
  <c r="F24" i="28"/>
  <c r="D24" i="28"/>
  <c r="K63" i="20"/>
  <c r="Q33" i="25" l="1"/>
  <c r="Q57" i="23"/>
  <c r="G37" i="27" s="1"/>
  <c r="P23" i="22"/>
  <c r="G15" i="27" s="1"/>
  <c r="M33" i="25"/>
  <c r="G22" i="27" s="1"/>
  <c r="V23" i="22"/>
  <c r="G33" i="27" s="1"/>
  <c r="M18" i="23"/>
  <c r="G18" i="27" s="1"/>
  <c r="M57" i="23"/>
  <c r="G19" i="27" s="1"/>
  <c r="V83" i="22"/>
  <c r="G34" i="27" s="1"/>
  <c r="G35" i="27" s="1"/>
  <c r="D29" i="28"/>
  <c r="P65" i="20"/>
  <c r="G12" i="27" s="1"/>
  <c r="F32" i="26"/>
  <c r="F38" i="26"/>
  <c r="F35" i="26"/>
  <c r="I11" i="26"/>
  <c r="D36" i="28"/>
  <c r="D37" i="28" s="1"/>
  <c r="V159" i="20"/>
  <c r="G31" i="27" s="1"/>
  <c r="O26" i="19"/>
  <c r="G29" i="27" s="1"/>
  <c r="P159" i="20"/>
  <c r="G13" i="27" s="1"/>
  <c r="K26" i="19"/>
  <c r="G11" i="27" s="1"/>
  <c r="P83" i="22"/>
  <c r="G16" i="27" s="1"/>
  <c r="G17" i="27" s="1"/>
  <c r="G38" i="27"/>
  <c r="I28" i="24"/>
  <c r="E38" i="28" s="1"/>
  <c r="U28" i="24"/>
  <c r="Y28" i="24"/>
  <c r="Y29" i="24"/>
  <c r="U29" i="24"/>
  <c r="G20" i="27" l="1"/>
  <c r="F42" i="26"/>
  <c r="G14" i="27"/>
  <c r="G24" i="27" s="1"/>
  <c r="F25" i="27" s="1"/>
  <c r="I40" i="26" l="1"/>
  <c r="I39" i="26"/>
  <c r="H38" i="26"/>
  <c r="D38" i="26"/>
  <c r="I38" i="26" s="1"/>
  <c r="I37" i="26"/>
  <c r="I36" i="26"/>
  <c r="H35" i="26"/>
  <c r="H32" i="26"/>
  <c r="H42" i="26" s="1"/>
  <c r="I29" i="26"/>
  <c r="O27" i="25"/>
  <c r="K27" i="25"/>
  <c r="H27" i="25"/>
  <c r="H20" i="26"/>
  <c r="H17" i="26"/>
  <c r="H24" i="26" s="1"/>
  <c r="F20" i="26"/>
  <c r="I19" i="26"/>
  <c r="I18" i="26"/>
  <c r="I32" i="25" l="1"/>
  <c r="E39" i="28" s="1"/>
  <c r="I20" i="26"/>
  <c r="AF5" i="22"/>
  <c r="AF9" i="22" s="1"/>
  <c r="Y155" i="20" l="1"/>
  <c r="W27" i="25"/>
  <c r="W14" i="25"/>
  <c r="X13" i="25"/>
  <c r="W9" i="25"/>
  <c r="X4" i="25"/>
  <c r="S27" i="25"/>
  <c r="S14" i="25"/>
  <c r="T13" i="25"/>
  <c r="S9" i="25"/>
  <c r="T4" i="25"/>
  <c r="O9" i="25"/>
  <c r="O14" i="25"/>
  <c r="K14" i="25"/>
  <c r="M32" i="25" s="1"/>
  <c r="E22" i="27" s="1"/>
  <c r="X4" i="23"/>
  <c r="Y17" i="23"/>
  <c r="U17" i="23"/>
  <c r="Q17" i="23"/>
  <c r="M17" i="23"/>
  <c r="I17" i="23"/>
  <c r="X54" i="23"/>
  <c r="X49" i="23"/>
  <c r="X45" i="23"/>
  <c r="T54" i="23"/>
  <c r="T49" i="23"/>
  <c r="T45" i="23"/>
  <c r="S43" i="23"/>
  <c r="W43" i="23"/>
  <c r="W27" i="23"/>
  <c r="S27" i="23"/>
  <c r="O43" i="23"/>
  <c r="O27" i="23"/>
  <c r="K43" i="23"/>
  <c r="K27" i="23"/>
  <c r="H43" i="23"/>
  <c r="H27" i="23"/>
  <c r="X16" i="23"/>
  <c r="X10" i="23"/>
  <c r="T16" i="23"/>
  <c r="T10" i="23"/>
  <c r="T4" i="23"/>
  <c r="AI17" i="22"/>
  <c r="AF52" i="22"/>
  <c r="AF58" i="22"/>
  <c r="AF55" i="22"/>
  <c r="AF56" i="22"/>
  <c r="AF57" i="22"/>
  <c r="AF60" i="22"/>
  <c r="AF61" i="22"/>
  <c r="AF72" i="22"/>
  <c r="AF71" i="22"/>
  <c r="AF80" i="22"/>
  <c r="AF79" i="22"/>
  <c r="AI63" i="22"/>
  <c r="AE63" i="22"/>
  <c r="AI47" i="22"/>
  <c r="AI44" i="22"/>
  <c r="AE47" i="22"/>
  <c r="AE44" i="22"/>
  <c r="AF36" i="22"/>
  <c r="AF35" i="22"/>
  <c r="Z80" i="22"/>
  <c r="Z79" i="22"/>
  <c r="Y72" i="22"/>
  <c r="AC72" i="22"/>
  <c r="AC68" i="22"/>
  <c r="AC64" i="22"/>
  <c r="Y68" i="22"/>
  <c r="Y64" i="22"/>
  <c r="AC58" i="22"/>
  <c r="Y58" i="22"/>
  <c r="Y57" i="22"/>
  <c r="Y63" i="22"/>
  <c r="AC63" i="22"/>
  <c r="AC61" i="22"/>
  <c r="AC60" i="22"/>
  <c r="AC57" i="22"/>
  <c r="AC56" i="22"/>
  <c r="Y61" i="22"/>
  <c r="Y60" i="22"/>
  <c r="Y56" i="22"/>
  <c r="AC55" i="22"/>
  <c r="AC52" i="22"/>
  <c r="Y55" i="22"/>
  <c r="Y52" i="22"/>
  <c r="AC50" i="22"/>
  <c r="AC47" i="22"/>
  <c r="AC44" i="22"/>
  <c r="AC36" i="22"/>
  <c r="Y50" i="22"/>
  <c r="Y47" i="22"/>
  <c r="Y44" i="22"/>
  <c r="Y36" i="22"/>
  <c r="Z35" i="22"/>
  <c r="W63" i="22"/>
  <c r="S63" i="22"/>
  <c r="W47" i="22"/>
  <c r="W44" i="22"/>
  <c r="S47" i="22"/>
  <c r="S44" i="22"/>
  <c r="Q36" i="22"/>
  <c r="Q72" i="22"/>
  <c r="Q68" i="22"/>
  <c r="Q64" i="22"/>
  <c r="Q63" i="22"/>
  <c r="Q61" i="22"/>
  <c r="Q55" i="22"/>
  <c r="Q52" i="22"/>
  <c r="Q50" i="22"/>
  <c r="Q47" i="22"/>
  <c r="Q44" i="22"/>
  <c r="M72" i="22"/>
  <c r="M68" i="22"/>
  <c r="M64" i="22"/>
  <c r="M63" i="22"/>
  <c r="M61" i="22"/>
  <c r="M55" i="22"/>
  <c r="M52" i="22"/>
  <c r="M50" i="22"/>
  <c r="M47" i="22"/>
  <c r="M36" i="22"/>
  <c r="M44" i="22"/>
  <c r="H44" i="22"/>
  <c r="K47" i="22"/>
  <c r="K68" i="22"/>
  <c r="K63" i="22"/>
  <c r="K44" i="22"/>
  <c r="H63" i="22"/>
  <c r="H47" i="22"/>
  <c r="M10" i="22"/>
  <c r="AI12" i="22"/>
  <c r="AI11" i="22"/>
  <c r="AI10" i="22"/>
  <c r="AI8" i="22"/>
  <c r="AI6" i="22"/>
  <c r="AE17" i="22"/>
  <c r="AF13" i="22"/>
  <c r="AH23" i="22" s="1"/>
  <c r="G33" i="26" s="1"/>
  <c r="AE12" i="22"/>
  <c r="AE10" i="22"/>
  <c r="AE11" i="22"/>
  <c r="AE8" i="22"/>
  <c r="AE6" i="22"/>
  <c r="AC17" i="22"/>
  <c r="AC12" i="22"/>
  <c r="AC11" i="22"/>
  <c r="AC10" i="22"/>
  <c r="AC8" i="22"/>
  <c r="AC6" i="22"/>
  <c r="AC5" i="22"/>
  <c r="Z13" i="22"/>
  <c r="Y12" i="22"/>
  <c r="Y17" i="22"/>
  <c r="Y11" i="22"/>
  <c r="Y10" i="22"/>
  <c r="Z9" i="22"/>
  <c r="Y8" i="22"/>
  <c r="Y6" i="22"/>
  <c r="Y5" i="22"/>
  <c r="W6" i="22"/>
  <c r="W17" i="22"/>
  <c r="W12" i="22"/>
  <c r="W10" i="22"/>
  <c r="W8" i="22"/>
  <c r="S17" i="22"/>
  <c r="S12" i="22"/>
  <c r="S10" i="22"/>
  <c r="S8" i="22"/>
  <c r="S6" i="22"/>
  <c r="Q17" i="22"/>
  <c r="Q12" i="22"/>
  <c r="Q11" i="22"/>
  <c r="Q10" i="22"/>
  <c r="Q8" i="22"/>
  <c r="Q6" i="22"/>
  <c r="Q5" i="22"/>
  <c r="M17" i="22"/>
  <c r="M12" i="22"/>
  <c r="M11" i="22"/>
  <c r="M8" i="22"/>
  <c r="M6" i="22"/>
  <c r="M5" i="22"/>
  <c r="K8" i="22"/>
  <c r="K6" i="22"/>
  <c r="H8" i="22"/>
  <c r="H6" i="22"/>
  <c r="AC5" i="20"/>
  <c r="AF5" i="20"/>
  <c r="U6" i="19"/>
  <c r="Q6" i="19"/>
  <c r="V21" i="19"/>
  <c r="U20" i="19"/>
  <c r="V15" i="19"/>
  <c r="V11" i="19"/>
  <c r="V7" i="19"/>
  <c r="V5" i="19"/>
  <c r="V4" i="19"/>
  <c r="R21" i="19"/>
  <c r="R15" i="19"/>
  <c r="Q20" i="19"/>
  <c r="R11" i="19"/>
  <c r="R7" i="19"/>
  <c r="R5" i="19"/>
  <c r="R4" i="19"/>
  <c r="M6" i="19"/>
  <c r="M20" i="19"/>
  <c r="I20" i="19"/>
  <c r="I22" i="26"/>
  <c r="I21" i="26"/>
  <c r="F17" i="26"/>
  <c r="F14" i="26"/>
  <c r="Q147" i="20"/>
  <c r="W155" i="20"/>
  <c r="W141" i="20"/>
  <c r="W131" i="20"/>
  <c r="W122" i="20"/>
  <c r="W113" i="20"/>
  <c r="W111" i="20"/>
  <c r="W101" i="20"/>
  <c r="W95" i="20"/>
  <c r="W93" i="20"/>
  <c r="W92" i="20"/>
  <c r="W88" i="20"/>
  <c r="W76" i="20"/>
  <c r="S155" i="20"/>
  <c r="S141" i="20"/>
  <c r="S131" i="20"/>
  <c r="S122" i="20"/>
  <c r="S113" i="20"/>
  <c r="S111" i="20"/>
  <c r="S101" i="20"/>
  <c r="S95" i="20"/>
  <c r="S93" i="20"/>
  <c r="S92" i="20"/>
  <c r="S88" i="20"/>
  <c r="S76" i="20"/>
  <c r="Q155" i="20"/>
  <c r="Q145" i="20"/>
  <c r="Q141" i="20"/>
  <c r="Q131" i="20"/>
  <c r="Q122" i="20"/>
  <c r="Q115" i="20"/>
  <c r="Q113" i="20"/>
  <c r="Q111" i="20"/>
  <c r="Q107" i="20"/>
  <c r="Q101" i="20"/>
  <c r="Q97" i="20"/>
  <c r="Q95" i="20"/>
  <c r="Q93" i="20"/>
  <c r="Q92" i="20"/>
  <c r="Q88" i="20"/>
  <c r="Q76" i="20"/>
  <c r="M97" i="20"/>
  <c r="M101" i="20"/>
  <c r="M107" i="20"/>
  <c r="M111" i="20"/>
  <c r="M122" i="20"/>
  <c r="M141" i="20"/>
  <c r="M145" i="20"/>
  <c r="M147" i="20"/>
  <c r="M155" i="20"/>
  <c r="M131" i="20"/>
  <c r="M115" i="20"/>
  <c r="M113" i="20"/>
  <c r="M93" i="20"/>
  <c r="M95" i="20"/>
  <c r="M92" i="20"/>
  <c r="M88" i="20"/>
  <c r="M76" i="20"/>
  <c r="K155" i="20"/>
  <c r="K141" i="20"/>
  <c r="K122" i="20"/>
  <c r="K113" i="20"/>
  <c r="K111" i="20"/>
  <c r="K95" i="20"/>
  <c r="K92" i="20"/>
  <c r="K88" i="20"/>
  <c r="K76" i="20"/>
  <c r="H155" i="20"/>
  <c r="H141" i="20"/>
  <c r="H122" i="20"/>
  <c r="H113" i="20"/>
  <c r="H111" i="20"/>
  <c r="H95" i="20"/>
  <c r="H92" i="20"/>
  <c r="Z57" i="20"/>
  <c r="W44" i="20"/>
  <c r="W33" i="20"/>
  <c r="W29" i="20"/>
  <c r="W22" i="20"/>
  <c r="W19" i="20"/>
  <c r="S44" i="20"/>
  <c r="S33" i="20"/>
  <c r="T33" i="20" s="1"/>
  <c r="S29" i="20"/>
  <c r="T29" i="20" s="1"/>
  <c r="S22" i="20"/>
  <c r="T22" i="20" s="1"/>
  <c r="S19" i="20"/>
  <c r="M19" i="20"/>
  <c r="Q44" i="20"/>
  <c r="Q42" i="20"/>
  <c r="Q37" i="20"/>
  <c r="Q33" i="20"/>
  <c r="Q29" i="20"/>
  <c r="Q22" i="20"/>
  <c r="Q19" i="20"/>
  <c r="Q5" i="20"/>
  <c r="M44" i="20"/>
  <c r="M42" i="20"/>
  <c r="M33" i="20"/>
  <c r="M29" i="20"/>
  <c r="M22" i="20"/>
  <c r="Y5" i="20"/>
  <c r="AE155" i="20"/>
  <c r="AF145" i="20"/>
  <c r="AF147" i="20"/>
  <c r="AC76" i="20"/>
  <c r="AI155" i="20"/>
  <c r="AI141" i="20"/>
  <c r="AI131" i="20"/>
  <c r="AI127" i="20"/>
  <c r="AI122" i="20"/>
  <c r="AI115" i="20"/>
  <c r="AI113" i="20"/>
  <c r="AI111" i="20"/>
  <c r="AI101" i="20"/>
  <c r="AI97" i="20"/>
  <c r="AI95" i="20"/>
  <c r="AI93" i="20"/>
  <c r="AI92" i="20"/>
  <c r="AI88" i="20"/>
  <c r="AI76" i="20"/>
  <c r="AE141" i="20"/>
  <c r="AF107" i="20"/>
  <c r="AF105" i="20"/>
  <c r="AF139" i="20"/>
  <c r="AF137" i="20"/>
  <c r="AF135" i="20"/>
  <c r="AF133" i="20"/>
  <c r="AE131" i="20"/>
  <c r="AF129" i="20"/>
  <c r="AE127" i="20"/>
  <c r="AF125" i="20"/>
  <c r="AE122" i="20"/>
  <c r="AF119" i="20"/>
  <c r="AF117" i="20"/>
  <c r="AE115" i="20"/>
  <c r="AE113" i="20"/>
  <c r="AE111" i="20"/>
  <c r="AF103" i="20"/>
  <c r="AE101" i="20"/>
  <c r="AE97" i="20"/>
  <c r="AE95" i="20"/>
  <c r="AE93" i="20"/>
  <c r="AE92" i="20"/>
  <c r="AF90" i="20"/>
  <c r="AE88" i="20"/>
  <c r="AF84" i="20"/>
  <c r="AF83" i="20"/>
  <c r="AF82" i="20"/>
  <c r="AF80" i="20"/>
  <c r="AF78" i="20"/>
  <c r="AE76" i="20"/>
  <c r="AC155" i="20"/>
  <c r="AC147" i="20"/>
  <c r="AC145" i="20"/>
  <c r="AC141" i="20"/>
  <c r="AC131" i="20"/>
  <c r="AC127" i="20"/>
  <c r="AC122" i="20"/>
  <c r="AC115" i="20"/>
  <c r="AC113" i="20"/>
  <c r="AC111" i="20"/>
  <c r="AC107" i="20"/>
  <c r="AC101" i="20"/>
  <c r="AC97" i="20"/>
  <c r="AC95" i="20"/>
  <c r="AC93" i="20"/>
  <c r="AC92" i="20"/>
  <c r="AC88" i="20"/>
  <c r="Y76" i="20"/>
  <c r="Z83" i="20"/>
  <c r="Z82" i="20"/>
  <c r="Z84" i="20"/>
  <c r="Z119" i="20"/>
  <c r="Y145" i="20"/>
  <c r="Y141" i="20"/>
  <c r="Z139" i="20"/>
  <c r="Z137" i="20"/>
  <c r="Z135" i="20"/>
  <c r="Z133" i="20"/>
  <c r="Z129" i="20"/>
  <c r="Z125" i="20"/>
  <c r="Z117" i="20"/>
  <c r="Z105" i="20"/>
  <c r="Z103" i="20"/>
  <c r="Z90" i="20"/>
  <c r="Z80" i="20"/>
  <c r="Z78" i="20"/>
  <c r="Y147" i="20"/>
  <c r="Y131" i="20"/>
  <c r="Y127" i="20"/>
  <c r="Y122" i="20"/>
  <c r="Y115" i="20"/>
  <c r="Y113" i="20"/>
  <c r="Y111" i="20"/>
  <c r="Y107" i="20"/>
  <c r="Y101" i="20"/>
  <c r="Y97" i="20"/>
  <c r="Y92" i="20"/>
  <c r="Y93" i="20"/>
  <c r="Y95" i="20"/>
  <c r="Y88" i="20"/>
  <c r="AI44" i="20"/>
  <c r="AI43" i="20"/>
  <c r="AI42" i="20"/>
  <c r="AI33" i="20"/>
  <c r="AI29" i="20"/>
  <c r="AI22" i="20"/>
  <c r="AI19" i="20"/>
  <c r="AF46" i="20"/>
  <c r="AF50" i="20"/>
  <c r="AF57" i="20"/>
  <c r="AF55" i="20"/>
  <c r="AF54" i="20"/>
  <c r="AF53" i="20"/>
  <c r="AF49" i="20"/>
  <c r="AF45" i="20"/>
  <c r="AE44" i="20"/>
  <c r="AE43" i="20"/>
  <c r="AE42" i="20"/>
  <c r="AF37" i="20"/>
  <c r="AE33" i="20"/>
  <c r="AE29" i="20"/>
  <c r="AE22" i="20"/>
  <c r="AE19" i="20"/>
  <c r="AC44" i="20"/>
  <c r="AC43" i="20"/>
  <c r="AC42" i="20"/>
  <c r="AC37" i="20"/>
  <c r="AC33" i="20"/>
  <c r="AC29" i="20"/>
  <c r="AC22" i="20"/>
  <c r="AC19" i="20"/>
  <c r="Z46" i="20"/>
  <c r="Z50" i="20" s="1"/>
  <c r="Z53" i="20"/>
  <c r="Z55" i="20"/>
  <c r="Z54" i="20"/>
  <c r="Z49" i="20"/>
  <c r="Z45" i="20"/>
  <c r="Y44" i="20"/>
  <c r="Y43" i="20"/>
  <c r="Y42" i="20"/>
  <c r="Y37" i="20"/>
  <c r="Y33" i="20"/>
  <c r="Y29" i="20"/>
  <c r="Y22" i="20"/>
  <c r="Y19" i="20"/>
  <c r="H33" i="20"/>
  <c r="H29" i="20"/>
  <c r="H22" i="20"/>
  <c r="Q32" i="25" l="1"/>
  <c r="E40" i="27" s="1"/>
  <c r="P82" i="22"/>
  <c r="J82" i="22"/>
  <c r="E33" i="28" s="1"/>
  <c r="K81" i="22"/>
  <c r="D33" i="28" s="1"/>
  <c r="K21" i="22"/>
  <c r="F24" i="26"/>
  <c r="V65" i="20"/>
  <c r="G30" i="27" s="1"/>
  <c r="G32" i="27" s="1"/>
  <c r="AI63" i="20"/>
  <c r="D30" i="26" s="1"/>
  <c r="I30" i="26" s="1"/>
  <c r="W63" i="20"/>
  <c r="D30" i="27" s="1"/>
  <c r="AC63" i="20"/>
  <c r="Q63" i="20"/>
  <c r="D12" i="27" s="1"/>
  <c r="AI157" i="20"/>
  <c r="Q157" i="20"/>
  <c r="W157" i="20"/>
  <c r="K157" i="20"/>
  <c r="AC157" i="20"/>
  <c r="AB159" i="20"/>
  <c r="G13" i="26" s="1"/>
  <c r="U56" i="23"/>
  <c r="E19" i="26" s="1"/>
  <c r="E20" i="26" s="1"/>
  <c r="U18" i="23"/>
  <c r="G18" i="26" s="1"/>
  <c r="I56" i="23"/>
  <c r="E36" i="28" s="1"/>
  <c r="E37" i="28" s="1"/>
  <c r="J22" i="22"/>
  <c r="E32" i="28" s="1"/>
  <c r="V64" i="20"/>
  <c r="E30" i="27" s="1"/>
  <c r="P64" i="20"/>
  <c r="E12" i="27" s="1"/>
  <c r="Q56" i="23"/>
  <c r="E37" i="27" s="1"/>
  <c r="E38" i="27" s="1"/>
  <c r="V158" i="20"/>
  <c r="E31" i="27" s="1"/>
  <c r="P158" i="20"/>
  <c r="E13" i="27" s="1"/>
  <c r="Y33" i="25"/>
  <c r="Y32" i="25"/>
  <c r="G39" i="26"/>
  <c r="Y57" i="23"/>
  <c r="G37" i="26" s="1"/>
  <c r="Y56" i="23"/>
  <c r="E37" i="26" s="1"/>
  <c r="E38" i="26" s="1"/>
  <c r="Y18" i="23"/>
  <c r="G36" i="26" s="1"/>
  <c r="U32" i="25"/>
  <c r="E22" i="26" s="1"/>
  <c r="U33" i="25"/>
  <c r="G22" i="26" s="1"/>
  <c r="G21" i="26"/>
  <c r="U57" i="23"/>
  <c r="G19" i="26" s="1"/>
  <c r="AH159" i="20"/>
  <c r="G31" i="26" s="1"/>
  <c r="AH158" i="20"/>
  <c r="E31" i="26" s="1"/>
  <c r="AB158" i="20"/>
  <c r="E13" i="26" s="1"/>
  <c r="J158" i="20"/>
  <c r="E30" i="28" s="1"/>
  <c r="AB64" i="20"/>
  <c r="E12" i="26" s="1"/>
  <c r="J64" i="20"/>
  <c r="E29" i="28" s="1"/>
  <c r="W26" i="19"/>
  <c r="G29" i="26" s="1"/>
  <c r="S26" i="19"/>
  <c r="G11" i="26" s="1"/>
  <c r="W25" i="19"/>
  <c r="E29" i="26" s="1"/>
  <c r="S25" i="19"/>
  <c r="E11" i="26" s="1"/>
  <c r="O25" i="19"/>
  <c r="E29" i="27" s="1"/>
  <c r="M56" i="23"/>
  <c r="E19" i="27" s="1"/>
  <c r="E20" i="27" s="1"/>
  <c r="Q21" i="22"/>
  <c r="D15" i="27" s="1"/>
  <c r="AC21" i="22"/>
  <c r="W21" i="22"/>
  <c r="AB22" i="22"/>
  <c r="E15" i="26" s="1"/>
  <c r="P22" i="22"/>
  <c r="E15" i="27" s="1"/>
  <c r="AB23" i="22"/>
  <c r="G15" i="26" s="1"/>
  <c r="AI21" i="22"/>
  <c r="D33" i="26" s="1"/>
  <c r="V22" i="22"/>
  <c r="E33" i="27" s="1"/>
  <c r="AH22" i="22"/>
  <c r="E33" i="26" s="1"/>
  <c r="AI81" i="22"/>
  <c r="AC81" i="22"/>
  <c r="W81" i="22"/>
  <c r="D34" i="27" s="1"/>
  <c r="Q81" i="22"/>
  <c r="D16" i="27" s="1"/>
  <c r="AH83" i="22"/>
  <c r="G34" i="26" s="1"/>
  <c r="G35" i="26" s="1"/>
  <c r="AB83" i="22"/>
  <c r="G16" i="26" s="1"/>
  <c r="V82" i="22"/>
  <c r="E34" i="27" s="1"/>
  <c r="AH82" i="22"/>
  <c r="E34" i="26" s="1"/>
  <c r="AB82" i="22"/>
  <c r="E16" i="26" s="1"/>
  <c r="E16" i="27"/>
  <c r="K25" i="19"/>
  <c r="E11" i="27" s="1"/>
  <c r="AH64" i="20"/>
  <c r="E30" i="26" s="1"/>
  <c r="AH65" i="20"/>
  <c r="G30" i="26" s="1"/>
  <c r="AB65" i="20"/>
  <c r="G12" i="26" s="1"/>
  <c r="G40" i="26" l="1"/>
  <c r="G40" i="27"/>
  <c r="G42" i="27" s="1"/>
  <c r="F43" i="27" s="1"/>
  <c r="E40" i="26"/>
  <c r="E39" i="26"/>
  <c r="D33" i="27"/>
  <c r="D35" i="27" s="1"/>
  <c r="D15" i="26"/>
  <c r="D34" i="26"/>
  <c r="I34" i="26" s="1"/>
  <c r="D32" i="28"/>
  <c r="D34" i="28" s="1"/>
  <c r="D16" i="26"/>
  <c r="I16" i="26" s="1"/>
  <c r="D30" i="28"/>
  <c r="D31" i="28" s="1"/>
  <c r="D13" i="26"/>
  <c r="I13" i="26" s="1"/>
  <c r="D12" i="26"/>
  <c r="I12" i="26" s="1"/>
  <c r="D13" i="27"/>
  <c r="D14" i="27" s="1"/>
  <c r="D31" i="26"/>
  <c r="D32" i="26" s="1"/>
  <c r="I32" i="26" s="1"/>
  <c r="D31" i="27"/>
  <c r="D32" i="27" s="1"/>
  <c r="D17" i="27"/>
  <c r="I33" i="26"/>
  <c r="G32" i="26"/>
  <c r="E32" i="26"/>
  <c r="G14" i="26"/>
  <c r="E14" i="26"/>
  <c r="E35" i="26"/>
  <c r="E17" i="26"/>
  <c r="G17" i="26"/>
  <c r="G38" i="26"/>
  <c r="G20" i="26"/>
  <c r="E34" i="28"/>
  <c r="E32" i="27"/>
  <c r="E31" i="28"/>
  <c r="E14" i="27"/>
  <c r="E35" i="27"/>
  <c r="E17" i="27"/>
  <c r="AD91" i="22"/>
  <c r="X91" i="22"/>
  <c r="R91" i="22"/>
  <c r="L91" i="22"/>
  <c r="G91" i="22"/>
  <c r="AD166" i="20"/>
  <c r="X166" i="20"/>
  <c r="R166" i="20"/>
  <c r="L166" i="20"/>
  <c r="G166" i="20"/>
  <c r="D40" i="28" l="1"/>
  <c r="E40" i="28"/>
  <c r="D41" i="28" s="1"/>
  <c r="D35" i="26"/>
  <c r="I35" i="26" s="1"/>
  <c r="E24" i="26"/>
  <c r="D25" i="26" s="1"/>
  <c r="G24" i="26"/>
  <c r="F25" i="26" s="1"/>
  <c r="E24" i="27"/>
  <c r="E42" i="27"/>
  <c r="D43" i="27" s="1"/>
  <c r="D42" i="27"/>
  <c r="D24" i="27"/>
  <c r="E42" i="26"/>
  <c r="D43" i="26" s="1"/>
  <c r="D14" i="26"/>
  <c r="I14" i="26" s="1"/>
  <c r="I31" i="26"/>
  <c r="G42" i="26"/>
  <c r="F43" i="26" s="1"/>
  <c r="I15" i="26"/>
  <c r="D17" i="26"/>
  <c r="D42" i="26" l="1"/>
  <c r="I42" i="26" s="1"/>
  <c r="D24" i="26"/>
  <c r="D25" i="27"/>
  <c r="I17" i="26"/>
  <c r="I24" i="26" s="1"/>
</calcChain>
</file>

<file path=xl/sharedStrings.xml><?xml version="1.0" encoding="utf-8"?>
<sst xmlns="http://schemas.openxmlformats.org/spreadsheetml/2006/main" count="2506" uniqueCount="559">
  <si>
    <t>項目</t>
    <rPh sb="0" eb="2">
      <t>コウモク</t>
    </rPh>
    <phoneticPr fontId="2"/>
  </si>
  <si>
    <t>基準</t>
    <rPh sb="0" eb="2">
      <t>キジュン</t>
    </rPh>
    <phoneticPr fontId="2"/>
  </si>
  <si>
    <t>医療施設</t>
    <rPh sb="0" eb="2">
      <t>イリョウ</t>
    </rPh>
    <rPh sb="2" eb="4">
      <t>シセツ</t>
    </rPh>
    <phoneticPr fontId="2"/>
  </si>
  <si>
    <t>生活利便施設</t>
    <rPh sb="0" eb="2">
      <t>セイカツ</t>
    </rPh>
    <rPh sb="2" eb="4">
      <t>リベン</t>
    </rPh>
    <rPh sb="4" eb="6">
      <t>シセツ</t>
    </rPh>
    <phoneticPr fontId="2"/>
  </si>
  <si>
    <t>地域交流施設</t>
    <rPh sb="0" eb="2">
      <t>チイキ</t>
    </rPh>
    <rPh sb="2" eb="4">
      <t>コウリュウ</t>
    </rPh>
    <rPh sb="4" eb="6">
      <t>シセツ</t>
    </rPh>
    <phoneticPr fontId="2"/>
  </si>
  <si>
    <t>注１</t>
    <rPh sb="0" eb="1">
      <t>チュウ</t>
    </rPh>
    <phoneticPr fontId="2"/>
  </si>
  <si>
    <t>活発な地域活動</t>
    <rPh sb="0" eb="2">
      <t>カッパツ</t>
    </rPh>
    <rPh sb="3" eb="5">
      <t>チイキ</t>
    </rPh>
    <rPh sb="5" eb="7">
      <t>カツドウ</t>
    </rPh>
    <phoneticPr fontId="2"/>
  </si>
  <si>
    <t>防犯対策</t>
    <rPh sb="0" eb="2">
      <t>ボウハン</t>
    </rPh>
    <rPh sb="2" eb="4">
      <t>タイサク</t>
    </rPh>
    <phoneticPr fontId="2"/>
  </si>
  <si>
    <t>単位空間別の基準</t>
    <rPh sb="0" eb="2">
      <t>タンイ</t>
    </rPh>
    <rPh sb="2" eb="4">
      <t>クウカン</t>
    </rPh>
    <rPh sb="4" eb="5">
      <t>ベツ</t>
    </rPh>
    <rPh sb="6" eb="8">
      <t>キジュン</t>
    </rPh>
    <phoneticPr fontId="2"/>
  </si>
  <si>
    <t>洗面所・脱衣所</t>
  </si>
  <si>
    <t>浴室</t>
  </si>
  <si>
    <t>トイレ</t>
  </si>
  <si>
    <t>居室</t>
  </si>
  <si>
    <t>バルコニー</t>
  </si>
  <si>
    <t>住戸内階段</t>
  </si>
  <si>
    <t>住戸内通路及び出入口</t>
    <phoneticPr fontId="2"/>
  </si>
  <si>
    <t>転落防止・落下物による危険防止</t>
    <phoneticPr fontId="2"/>
  </si>
  <si>
    <t>転倒防止</t>
    <phoneticPr fontId="2"/>
  </si>
  <si>
    <t>衝突防止</t>
    <phoneticPr fontId="2"/>
  </si>
  <si>
    <t>避難経路における安全対策</t>
    <phoneticPr fontId="2"/>
  </si>
  <si>
    <t>敷地内通行の安全確保</t>
    <phoneticPr fontId="2"/>
  </si>
  <si>
    <t>防犯対策</t>
    <phoneticPr fontId="2"/>
  </si>
  <si>
    <t>防災対策</t>
    <phoneticPr fontId="2"/>
  </si>
  <si>
    <t>アプローチ、共有廊下</t>
    <rPh sb="6" eb="8">
      <t>キョウユウ</t>
    </rPh>
    <rPh sb="8" eb="10">
      <t>ロウカ</t>
    </rPh>
    <phoneticPr fontId="2"/>
  </si>
  <si>
    <t>エレベーター</t>
  </si>
  <si>
    <t>危険箇所への侵入防止</t>
    <rPh sb="0" eb="2">
      <t>キケン</t>
    </rPh>
    <rPh sb="2" eb="4">
      <t>カショ</t>
    </rPh>
    <rPh sb="6" eb="8">
      <t>シンニュウ</t>
    </rPh>
    <rPh sb="8" eb="10">
      <t>ボウシ</t>
    </rPh>
    <phoneticPr fontId="2"/>
  </si>
  <si>
    <t>ごみ集積所</t>
    <rPh sb="2" eb="4">
      <t>シュウセキ</t>
    </rPh>
    <rPh sb="4" eb="5">
      <t>ジョ</t>
    </rPh>
    <phoneticPr fontId="2"/>
  </si>
  <si>
    <t>集会室や交流スペース</t>
    <rPh sb="0" eb="3">
      <t>シュウカイシツ</t>
    </rPh>
    <rPh sb="4" eb="6">
      <t>コウリュウ</t>
    </rPh>
    <phoneticPr fontId="2"/>
  </si>
  <si>
    <t>屋外スペース</t>
    <rPh sb="0" eb="2">
      <t>オクガイ</t>
    </rPh>
    <phoneticPr fontId="2"/>
  </si>
  <si>
    <t>住宅計画、募集から入居までの配慮事項</t>
    <rPh sb="0" eb="2">
      <t>ジュウタク</t>
    </rPh>
    <rPh sb="2" eb="4">
      <t>ケイカク</t>
    </rPh>
    <rPh sb="5" eb="7">
      <t>ボシュウ</t>
    </rPh>
    <rPh sb="9" eb="11">
      <t>ニュウキョ</t>
    </rPh>
    <rPh sb="14" eb="16">
      <t>ハイリョ</t>
    </rPh>
    <rPh sb="16" eb="18">
      <t>ジコウ</t>
    </rPh>
    <phoneticPr fontId="2"/>
  </si>
  <si>
    <t>安心して日常生活を送るための配慮事項</t>
  </si>
  <si>
    <t>コミュニティ醸成のための配慮事項</t>
    <rPh sb="6" eb="8">
      <t>ジョウセイ</t>
    </rPh>
    <rPh sb="12" eb="16">
      <t>ハイリョジコウ</t>
    </rPh>
    <phoneticPr fontId="2"/>
  </si>
  <si>
    <t>公園、緑地や散歩道</t>
    <rPh sb="0" eb="2">
      <t>コウエン</t>
    </rPh>
    <rPh sb="3" eb="5">
      <t>リョクチ</t>
    </rPh>
    <rPh sb="6" eb="9">
      <t>サンポミチ</t>
    </rPh>
    <phoneticPr fontId="2"/>
  </si>
  <si>
    <t>断熱性能の確保</t>
    <rPh sb="0" eb="3">
      <t>ダンネツセイ</t>
    </rPh>
    <rPh sb="3" eb="4">
      <t>ノウ</t>
    </rPh>
    <rPh sb="5" eb="7">
      <t>カクホ</t>
    </rPh>
    <phoneticPr fontId="2"/>
  </si>
  <si>
    <t>共用玄関</t>
    <rPh sb="0" eb="2">
      <t>キョウヨウ</t>
    </rPh>
    <rPh sb="2" eb="4">
      <t>ゲンカン</t>
    </rPh>
    <phoneticPr fontId="2"/>
  </si>
  <si>
    <t>共用階段</t>
    <rPh sb="0" eb="2">
      <t>キョウヨウ</t>
    </rPh>
    <rPh sb="2" eb="4">
      <t>カイダン</t>
    </rPh>
    <phoneticPr fontId="2"/>
  </si>
  <si>
    <t>避難所等</t>
  </si>
  <si>
    <t>災害危険区域等</t>
  </si>
  <si>
    <t>防音対策</t>
    <rPh sb="0" eb="2">
      <t>ボウオン</t>
    </rPh>
    <rPh sb="2" eb="4">
      <t>タイサク</t>
    </rPh>
    <phoneticPr fontId="2"/>
  </si>
  <si>
    <t>日常生活の利便性</t>
  </si>
  <si>
    <t>日常生活の利便性</t>
    <rPh sb="0" eb="2">
      <t>ニチジョウ</t>
    </rPh>
    <rPh sb="2" eb="4">
      <t>セイカツ</t>
    </rPh>
    <rPh sb="5" eb="8">
      <t>リベンセイ</t>
    </rPh>
    <phoneticPr fontId="2"/>
  </si>
  <si>
    <t>災害への備え</t>
    <rPh sb="0" eb="2">
      <t>サイガイ</t>
    </rPh>
    <rPh sb="4" eb="5">
      <t>ソナ</t>
    </rPh>
    <phoneticPr fontId="2"/>
  </si>
  <si>
    <t>不審者の侵入防止</t>
    <rPh sb="0" eb="3">
      <t>フシンシャ</t>
    </rPh>
    <rPh sb="4" eb="6">
      <t>シンニュウ</t>
    </rPh>
    <rPh sb="6" eb="8">
      <t>ボウシ</t>
    </rPh>
    <phoneticPr fontId="2"/>
  </si>
  <si>
    <t>住宅内での事故防止と早期対応</t>
    <rPh sb="0" eb="2">
      <t>ジュウタク</t>
    </rPh>
    <rPh sb="2" eb="3">
      <t>ナイ</t>
    </rPh>
    <rPh sb="5" eb="7">
      <t>ジコ</t>
    </rPh>
    <rPh sb="7" eb="9">
      <t>ボウシ</t>
    </rPh>
    <rPh sb="10" eb="14">
      <t>ソウキタイオウ</t>
    </rPh>
    <phoneticPr fontId="2"/>
  </si>
  <si>
    <t>利便性の高い住宅設備を使用する</t>
    <rPh sb="0" eb="2">
      <t>リベン</t>
    </rPh>
    <rPh sb="2" eb="3">
      <t>セイ</t>
    </rPh>
    <rPh sb="4" eb="5">
      <t>タカ</t>
    </rPh>
    <rPh sb="6" eb="8">
      <t>ジュウタク</t>
    </rPh>
    <rPh sb="8" eb="10">
      <t>セツビ</t>
    </rPh>
    <rPh sb="11" eb="13">
      <t>シヨウ</t>
    </rPh>
    <phoneticPr fontId="2"/>
  </si>
  <si>
    <t>暮らしやすい住環境の提供</t>
    <rPh sb="6" eb="9">
      <t>ジュウカンキョウ</t>
    </rPh>
    <rPh sb="10" eb="12">
      <t>テイキョウ</t>
    </rPh>
    <phoneticPr fontId="2"/>
  </si>
  <si>
    <t>台所</t>
  </si>
  <si>
    <t>間取りの工夫</t>
    <rPh sb="0" eb="2">
      <t>マド</t>
    </rPh>
    <rPh sb="4" eb="6">
      <t>クフウ</t>
    </rPh>
    <phoneticPr fontId="2"/>
  </si>
  <si>
    <t>高齢者の健康への配慮</t>
  </si>
  <si>
    <t>設備機器</t>
    <rPh sb="0" eb="2">
      <t>セツビ</t>
    </rPh>
    <rPh sb="2" eb="4">
      <t>キキ</t>
    </rPh>
    <phoneticPr fontId="2"/>
  </si>
  <si>
    <t>採光や通風の確保</t>
  </si>
  <si>
    <t>健康増進対策</t>
  </si>
  <si>
    <t>サービス</t>
    <phoneticPr fontId="8"/>
  </si>
  <si>
    <t>コミュニティ</t>
    <phoneticPr fontId="8"/>
  </si>
  <si>
    <t>コミュニティ醸成のための配慮事項</t>
    <rPh sb="6" eb="8">
      <t>ジョウセイ</t>
    </rPh>
    <rPh sb="12" eb="16">
      <t>ハイリョジコウ</t>
    </rPh>
    <phoneticPr fontId="7"/>
  </si>
  <si>
    <t>集会室や交流スペース</t>
    <rPh sb="0" eb="3">
      <t>シュウカイシツ</t>
    </rPh>
    <rPh sb="4" eb="6">
      <t>コウリュウ</t>
    </rPh>
    <phoneticPr fontId="7"/>
  </si>
  <si>
    <t>安心・快適
（設備）</t>
    <rPh sb="0" eb="2">
      <t>アンシン</t>
    </rPh>
    <rPh sb="3" eb="5">
      <t>カイテキ</t>
    </rPh>
    <rPh sb="7" eb="9">
      <t>セツビ</t>
    </rPh>
    <phoneticPr fontId="8"/>
  </si>
  <si>
    <t>設備機器</t>
    <rPh sb="0" eb="2">
      <t>セツビ</t>
    </rPh>
    <rPh sb="2" eb="4">
      <t>キキ</t>
    </rPh>
    <phoneticPr fontId="7"/>
  </si>
  <si>
    <t>日常生活の利便性</t>
    <rPh sb="0" eb="2">
      <t>ニチジョウ</t>
    </rPh>
    <rPh sb="2" eb="4">
      <t>セイカツ</t>
    </rPh>
    <rPh sb="5" eb="8">
      <t>リベンセイ</t>
    </rPh>
    <phoneticPr fontId="7"/>
  </si>
  <si>
    <t>防音対策</t>
    <rPh sb="0" eb="2">
      <t>ボウオン</t>
    </rPh>
    <rPh sb="2" eb="4">
      <t>タイサク</t>
    </rPh>
    <phoneticPr fontId="7"/>
  </si>
  <si>
    <t>快適性</t>
    <rPh sb="0" eb="3">
      <t>カイテキセイ</t>
    </rPh>
    <phoneticPr fontId="7"/>
  </si>
  <si>
    <t>間取りの工夫</t>
    <rPh sb="0" eb="2">
      <t>マド</t>
    </rPh>
    <rPh sb="4" eb="6">
      <t>クフウ</t>
    </rPh>
    <phoneticPr fontId="7"/>
  </si>
  <si>
    <t>抗菌、防カビ、抗ウイルス対応</t>
  </si>
  <si>
    <t>シックハウス対策</t>
  </si>
  <si>
    <t>断熱性能の確保</t>
    <rPh sb="0" eb="3">
      <t>ダンネツセイ</t>
    </rPh>
    <rPh sb="3" eb="4">
      <t>ノウ</t>
    </rPh>
    <rPh sb="5" eb="7">
      <t>カクホ</t>
    </rPh>
    <phoneticPr fontId="7"/>
  </si>
  <si>
    <t>高齢者の健康への配慮</t>
    <rPh sb="0" eb="3">
      <t>コウレイシャ</t>
    </rPh>
    <rPh sb="4" eb="6">
      <t>ケンコウ</t>
    </rPh>
    <rPh sb="8" eb="10">
      <t>ハイリョ</t>
    </rPh>
    <phoneticPr fontId="7"/>
  </si>
  <si>
    <t>防犯対策</t>
    <rPh sb="0" eb="2">
      <t>ボウハン</t>
    </rPh>
    <rPh sb="2" eb="4">
      <t>タイサク</t>
    </rPh>
    <phoneticPr fontId="7"/>
  </si>
  <si>
    <t>不審者の侵入防止</t>
    <rPh sb="0" eb="3">
      <t>フシンシャ</t>
    </rPh>
    <rPh sb="4" eb="6">
      <t>シンニュウ</t>
    </rPh>
    <rPh sb="6" eb="8">
      <t>ボウシ</t>
    </rPh>
    <phoneticPr fontId="7"/>
  </si>
  <si>
    <t>見守り設備の導入</t>
    <rPh sb="0" eb="2">
      <t>ミマモ</t>
    </rPh>
    <rPh sb="3" eb="5">
      <t>セツビ</t>
    </rPh>
    <rPh sb="6" eb="8">
      <t>ドウニュウ</t>
    </rPh>
    <phoneticPr fontId="8"/>
  </si>
  <si>
    <t>転落防止・落下物による危険防止</t>
    <phoneticPr fontId="8"/>
  </si>
  <si>
    <t>段差解消</t>
  </si>
  <si>
    <t>住宅内での事故防止と早期対応</t>
  </si>
  <si>
    <t>活発な地域活動</t>
    <rPh sb="0" eb="2">
      <t>カッパツ</t>
    </rPh>
    <rPh sb="3" eb="5">
      <t>チイキ</t>
    </rPh>
    <rPh sb="5" eb="7">
      <t>カツドウ</t>
    </rPh>
    <phoneticPr fontId="7"/>
  </si>
  <si>
    <t>地域交流施設</t>
    <rPh sb="0" eb="2">
      <t>チイキ</t>
    </rPh>
    <rPh sb="2" eb="4">
      <t>コウリュウ</t>
    </rPh>
    <rPh sb="4" eb="6">
      <t>シセツ</t>
    </rPh>
    <phoneticPr fontId="7"/>
  </si>
  <si>
    <t>災害への備え</t>
    <rPh sb="0" eb="2">
      <t>サイガイ</t>
    </rPh>
    <rPh sb="4" eb="5">
      <t>ソナ</t>
    </rPh>
    <phoneticPr fontId="7"/>
  </si>
  <si>
    <t>公園、緑地や散歩道</t>
    <rPh sb="0" eb="2">
      <t>コウエン</t>
    </rPh>
    <rPh sb="3" eb="5">
      <t>リョクチ</t>
    </rPh>
    <rPh sb="6" eb="9">
      <t>サンポミチ</t>
    </rPh>
    <phoneticPr fontId="7"/>
  </si>
  <si>
    <t>高齢者の健康への配慮</t>
    <phoneticPr fontId="8"/>
  </si>
  <si>
    <t>１．立地</t>
    <rPh sb="2" eb="4">
      <t>リッチ</t>
    </rPh>
    <phoneticPr fontId="8"/>
  </si>
  <si>
    <t>項目</t>
    <rPh sb="0" eb="2">
      <t>コウモク</t>
    </rPh>
    <phoneticPr fontId="8"/>
  </si>
  <si>
    <t>計画的視点</t>
    <rPh sb="0" eb="3">
      <t>ケイカクテキ</t>
    </rPh>
    <rPh sb="3" eb="5">
      <t>シテン</t>
    </rPh>
    <phoneticPr fontId="8"/>
  </si>
  <si>
    <t>必要性能</t>
    <rPh sb="0" eb="2">
      <t>ヒツヨウ</t>
    </rPh>
    <rPh sb="2" eb="4">
      <t>セイノウ</t>
    </rPh>
    <phoneticPr fontId="8"/>
  </si>
  <si>
    <t>見守り設備の導入</t>
    <rPh sb="0" eb="2">
      <t>ミマモ</t>
    </rPh>
    <rPh sb="3" eb="5">
      <t>セツビ</t>
    </rPh>
    <rPh sb="6" eb="8">
      <t>ドウニュウ</t>
    </rPh>
    <phoneticPr fontId="2"/>
  </si>
  <si>
    <t>玄関</t>
    <rPh sb="0" eb="2">
      <t>ゲンカン</t>
    </rPh>
    <phoneticPr fontId="2"/>
  </si>
  <si>
    <t>バルコニー</t>
    <phoneticPr fontId="2"/>
  </si>
  <si>
    <t>住戸内階段</t>
    <rPh sb="3" eb="5">
      <t>カイダン</t>
    </rPh>
    <phoneticPr fontId="2"/>
  </si>
  <si>
    <t>アプローチ、共有廊下</t>
  </si>
  <si>
    <t>安心・快適
（設備）</t>
    <phoneticPr fontId="8"/>
  </si>
  <si>
    <t>共用階段</t>
    <phoneticPr fontId="2"/>
  </si>
  <si>
    <t>気配の感じられる設計上の工夫</t>
    <rPh sb="0" eb="2">
      <t>ケハイ</t>
    </rPh>
    <rPh sb="3" eb="4">
      <t>カン</t>
    </rPh>
    <rPh sb="8" eb="10">
      <t>セッケイ</t>
    </rPh>
    <rPh sb="10" eb="11">
      <t>ジョウ</t>
    </rPh>
    <rPh sb="12" eb="14">
      <t>クフウ</t>
    </rPh>
    <phoneticPr fontId="8"/>
  </si>
  <si>
    <t>近隣居住者とも交流しやすい環境にある</t>
    <rPh sb="0" eb="2">
      <t>キンリン</t>
    </rPh>
    <rPh sb="2" eb="5">
      <t>キョジュウシャ</t>
    </rPh>
    <rPh sb="7" eb="9">
      <t>コウリュウ</t>
    </rPh>
    <rPh sb="13" eb="15">
      <t>カンキョウ</t>
    </rPh>
    <phoneticPr fontId="7"/>
  </si>
  <si>
    <t>入居者世帯同士が交流しやすい環境にある</t>
  </si>
  <si>
    <t>屋外スペース</t>
  </si>
  <si>
    <t>廊下やエントランスホールでの工夫</t>
  </si>
  <si>
    <t>入居者世帯同士が交流しやすい環境にある</t>
    <rPh sb="0" eb="3">
      <t>ニュウキョシャ</t>
    </rPh>
    <rPh sb="3" eb="5">
      <t>セタイ</t>
    </rPh>
    <rPh sb="5" eb="7">
      <t>ドウシ</t>
    </rPh>
    <rPh sb="8" eb="10">
      <t>コウリュウ</t>
    </rPh>
    <rPh sb="14" eb="16">
      <t>カンキョウ</t>
    </rPh>
    <phoneticPr fontId="7"/>
  </si>
  <si>
    <t>複合施設としての一体化や近隣施設との連携</t>
    <rPh sb="0" eb="2">
      <t>フクゴウ</t>
    </rPh>
    <rPh sb="2" eb="4">
      <t>シセツ</t>
    </rPh>
    <rPh sb="8" eb="11">
      <t>イッタイカ</t>
    </rPh>
    <phoneticPr fontId="2"/>
  </si>
  <si>
    <t>高齢者支援サービスとの提携における配慮事項</t>
    <rPh sb="19" eb="21">
      <t>ジコウ</t>
    </rPh>
    <phoneticPr fontId="2"/>
  </si>
  <si>
    <t>高齢者支援サービスとの提携における配慮事項</t>
    <rPh sb="11" eb="13">
      <t>テイケイ</t>
    </rPh>
    <rPh sb="19" eb="21">
      <t>ジコウ</t>
    </rPh>
    <phoneticPr fontId="2"/>
  </si>
  <si>
    <t>入居者世帯同士が交流しやすい環境にある</t>
    <phoneticPr fontId="7"/>
  </si>
  <si>
    <t>入居者世帯同士が交流しやすい環境にある</t>
    <phoneticPr fontId="2"/>
  </si>
  <si>
    <t>転落防止・落下物による危険防止</t>
  </si>
  <si>
    <t>住戸内通路及び出入口</t>
  </si>
  <si>
    <t>転倒防止</t>
  </si>
  <si>
    <t>衝突防止</t>
  </si>
  <si>
    <t>敷地内通行の安全確保</t>
  </si>
  <si>
    <t>避難経路における安全対策</t>
  </si>
  <si>
    <t>防災対策</t>
  </si>
  <si>
    <t>防犯対策</t>
  </si>
  <si>
    <t>共用階段</t>
  </si>
  <si>
    <t>基本的視点</t>
    <rPh sb="0" eb="3">
      <t>キホンテキ</t>
    </rPh>
    <rPh sb="3" eb="5">
      <t>シテン</t>
    </rPh>
    <phoneticPr fontId="8"/>
  </si>
  <si>
    <t>3．交流促進施設</t>
    <rPh sb="2" eb="4">
      <t>コウリュウ</t>
    </rPh>
    <rPh sb="4" eb="6">
      <t>ソクシン</t>
    </rPh>
    <rPh sb="6" eb="8">
      <t>シセツ</t>
    </rPh>
    <phoneticPr fontId="7"/>
  </si>
  <si>
    <t>4．管理・運営</t>
    <phoneticPr fontId="7"/>
  </si>
  <si>
    <t>２ー１a．居住環境
（住戸内）</t>
    <rPh sb="5" eb="7">
      <t>キョジュウ</t>
    </rPh>
    <rPh sb="7" eb="9">
      <t>カンキョウ</t>
    </rPh>
    <rPh sb="11" eb="13">
      <t>ジュウコ</t>
    </rPh>
    <rPh sb="13" eb="14">
      <t>ナイ</t>
    </rPh>
    <phoneticPr fontId="8"/>
  </si>
  <si>
    <t>２－２a．居住環境
（共有部）</t>
    <phoneticPr fontId="8"/>
  </si>
  <si>
    <t>２－１b．単位空間別の基準（住戸内）</t>
    <rPh sb="5" eb="7">
      <t>タンイ</t>
    </rPh>
    <rPh sb="7" eb="9">
      <t>クウカン</t>
    </rPh>
    <rPh sb="9" eb="10">
      <t>ベツ</t>
    </rPh>
    <rPh sb="11" eb="13">
      <t>キジュン</t>
    </rPh>
    <rPh sb="14" eb="16">
      <t>ジュウコ</t>
    </rPh>
    <rPh sb="16" eb="17">
      <t>ナイ</t>
    </rPh>
    <phoneticPr fontId="7"/>
  </si>
  <si>
    <t>２－２b．単位空間別の基準（共用部）</t>
    <rPh sb="5" eb="7">
      <t>タンイ</t>
    </rPh>
    <rPh sb="7" eb="9">
      <t>クウカン</t>
    </rPh>
    <rPh sb="9" eb="10">
      <t>ベツ</t>
    </rPh>
    <rPh sb="11" eb="13">
      <t>キジュン</t>
    </rPh>
    <rPh sb="14" eb="17">
      <t>キョウヨウブ</t>
    </rPh>
    <phoneticPr fontId="7"/>
  </si>
  <si>
    <t>その他の住民間交流を促進するための工夫</t>
  </si>
  <si>
    <t>医療施設・介護施設</t>
    <rPh sb="0" eb="2">
      <t>イリョウ</t>
    </rPh>
    <rPh sb="2" eb="4">
      <t>シセツ</t>
    </rPh>
    <rPh sb="5" eb="7">
      <t>カイゴ</t>
    </rPh>
    <rPh sb="7" eb="9">
      <t>シセツ</t>
    </rPh>
    <phoneticPr fontId="2"/>
  </si>
  <si>
    <t>併設施設</t>
    <rPh sb="0" eb="2">
      <t>ヘイセツ</t>
    </rPh>
    <rPh sb="2" eb="4">
      <t>シセツ</t>
    </rPh>
    <phoneticPr fontId="2"/>
  </si>
  <si>
    <t>複合施設としての一体化</t>
    <rPh sb="0" eb="2">
      <t>フクゴウ</t>
    </rPh>
    <rPh sb="2" eb="4">
      <t>シセツ</t>
    </rPh>
    <rPh sb="8" eb="11">
      <t>イッタイカ</t>
    </rPh>
    <phoneticPr fontId="2"/>
  </si>
  <si>
    <t>住宅セーフティネット制度の活用</t>
    <rPh sb="0" eb="2">
      <t>ジュウタク</t>
    </rPh>
    <rPh sb="10" eb="12">
      <t>セイド</t>
    </rPh>
    <rPh sb="13" eb="15">
      <t>カツヨウ</t>
    </rPh>
    <phoneticPr fontId="2"/>
  </si>
  <si>
    <t>（転落防止）</t>
    <rPh sb="1" eb="3">
      <t>テンラク</t>
    </rPh>
    <rPh sb="3" eb="5">
      <t>ボウシ</t>
    </rPh>
    <phoneticPr fontId="2"/>
  </si>
  <si>
    <t>医療施設・福祉施設</t>
    <rPh sb="0" eb="2">
      <t>イリョウ</t>
    </rPh>
    <rPh sb="2" eb="4">
      <t>シセツ</t>
    </rPh>
    <rPh sb="5" eb="7">
      <t>フクシ</t>
    </rPh>
    <rPh sb="7" eb="9">
      <t>シセツ</t>
    </rPh>
    <phoneticPr fontId="2"/>
  </si>
  <si>
    <t>(1)</t>
  </si>
  <si>
    <t>(2)</t>
  </si>
  <si>
    <t>(3)</t>
  </si>
  <si>
    <t xml:space="preserve">次に例示するものなど、活発な地域活動が行われること。
</t>
    <rPh sb="0" eb="1">
      <t>ツギ</t>
    </rPh>
    <rPh sb="2" eb="4">
      <t>レイジ</t>
    </rPh>
    <rPh sb="11" eb="13">
      <t>カッパツ</t>
    </rPh>
    <rPh sb="14" eb="16">
      <t>チイキ</t>
    </rPh>
    <rPh sb="16" eb="18">
      <t>カツドウ</t>
    </rPh>
    <rPh sb="19" eb="20">
      <t>オコナ</t>
    </rPh>
    <phoneticPr fontId="2"/>
  </si>
  <si>
    <t>(4)</t>
  </si>
  <si>
    <t>銀行、郵便局やATMなどの金融関連施設</t>
    <phoneticPr fontId="2"/>
  </si>
  <si>
    <t>レストランなどの飲食施設</t>
    <phoneticPr fontId="2"/>
  </si>
  <si>
    <t>ア</t>
    <phoneticPr fontId="2"/>
  </si>
  <si>
    <t>イ</t>
    <phoneticPr fontId="2"/>
  </si>
  <si>
    <t>ウ</t>
    <phoneticPr fontId="2"/>
  </si>
  <si>
    <t>エ</t>
    <phoneticPr fontId="2"/>
  </si>
  <si>
    <t>(4)</t>
    <phoneticPr fontId="2"/>
  </si>
  <si>
    <t>(5)</t>
  </si>
  <si>
    <t>(5)</t>
    <phoneticPr fontId="2"/>
  </si>
  <si>
    <t>床仕上げは、不陸が生じないようにし、滑りにくく転倒、衝突しても安全な床材とすること。</t>
    <phoneticPr fontId="2"/>
  </si>
  <si>
    <t>(3)</t>
    <phoneticPr fontId="2"/>
  </si>
  <si>
    <t>屋上広場又は二階以上の階にあるバルコニーその他これに類するものの周囲には、安全上必要な高さが1.1メートル以上の手すり壁、さく又は金網を設けなければならない。</t>
    <phoneticPr fontId="2"/>
  </si>
  <si>
    <t>生活空間においては、プライバシーに配慮しつつ、センサーライトや通報機能付きの見守り機器を設置する等、適切な対策を講じる。</t>
    <phoneticPr fontId="2"/>
  </si>
  <si>
    <t>電力や水道、ガスの使用状況をリアルタイムで監視し、異常値を検出して早期に警告を出すスマートメーター等を設置する。</t>
    <phoneticPr fontId="2"/>
  </si>
  <si>
    <t>バルコニーに面する住宅の窓のうち侵入が想定される階に存するものには、避難計画上支障のない範囲において、合わせガラス、防犯フィルム、鍵付クレセント又はシャッターの設置等、侵入の防止に有効な措置を講じる。</t>
    <phoneticPr fontId="2"/>
  </si>
  <si>
    <t>建具の握り手：握り玉形式のように握力を必要とするものや、複雑な機構によるものではなく、レバーハンドル形式等、軽い力で操作できるものとする。</t>
    <phoneticPr fontId="2"/>
  </si>
  <si>
    <t>床材、水回り：掃除が容易な材質、あるいは掃除しやすい構造を採用する。</t>
    <phoneticPr fontId="2"/>
  </si>
  <si>
    <t>照明：スイッチは大きめの押しボタン式とし、廊下・トイレ・玄関等には自動点灯するセンサーライトを設置する。</t>
    <phoneticPr fontId="2"/>
  </si>
  <si>
    <t>すべての設備には防火性の高い素材を使用するものとする。</t>
    <phoneticPr fontId="2"/>
  </si>
  <si>
    <t>タッチレス水栓とする。</t>
    <phoneticPr fontId="2"/>
  </si>
  <si>
    <t>(2)</t>
    <phoneticPr fontId="2"/>
  </si>
  <si>
    <t>手すりの設置</t>
    <phoneticPr fontId="2"/>
  </si>
  <si>
    <t>(7)</t>
  </si>
  <si>
    <t xml:space="preserve">水栓金具は給湯温度の制御が可能なサーモスタット式水栓金具等とする。カラン等の給湯のための水栓金具は、カランそのものが埋め込み式になっているか、火傷防止カバーが設置されている等の危険防止措置がなされている。 </t>
    <phoneticPr fontId="2"/>
  </si>
  <si>
    <t>次のいずれかに掲げる基準に適合し、かつ、当該トイレの便器が腰掛け式であること。</t>
    <phoneticPr fontId="2"/>
  </si>
  <si>
    <t xml:space="preserve">広さの確保
</t>
    <phoneticPr fontId="2"/>
  </si>
  <si>
    <t>立ち座りのためのものが設けられていること。</t>
    <phoneticPr fontId="2"/>
  </si>
  <si>
    <t xml:space="preserve">扉に外側から解錠できる鍵を設置する。 </t>
    <phoneticPr fontId="2"/>
  </si>
  <si>
    <t>外開き又は引き戸を設置する。</t>
    <phoneticPr fontId="2"/>
  </si>
  <si>
    <t>外から解錠できる鍵</t>
    <phoneticPr fontId="2"/>
  </si>
  <si>
    <t>冷暖房機器の設置</t>
    <rPh sb="0" eb="3">
      <t>レイダンボウ</t>
    </rPh>
    <rPh sb="3" eb="5">
      <t>キキ</t>
    </rPh>
    <rPh sb="6" eb="8">
      <t>セッチ</t>
    </rPh>
    <phoneticPr fontId="2"/>
  </si>
  <si>
    <t>台所の水栓金具はレバー式等操作しやすい形状とするとともに、給湯温度の制御が可能なサーモスタット式水栓金具とする。</t>
    <phoneticPr fontId="2"/>
  </si>
  <si>
    <t>ビルトインタイプの食器洗い乾燥機を設置する。</t>
    <phoneticPr fontId="2"/>
  </si>
  <si>
    <t>食器洗い乾燥機の設置</t>
    <phoneticPr fontId="2"/>
  </si>
  <si>
    <t>座りながら調理できるように、シンクやコンロ、カウンターの高さを配慮し、カウンターの下に、足を入れるためのスペースを確保すること。</t>
    <phoneticPr fontId="2"/>
  </si>
  <si>
    <t>設備の高さの配慮</t>
    <phoneticPr fontId="2"/>
  </si>
  <si>
    <t>収納スペースの確保</t>
    <phoneticPr fontId="2"/>
  </si>
  <si>
    <t>使用しない時には取り外し可能な吊り下げ式やワイヤー物干しを室内に設置する。</t>
    <phoneticPr fontId="2"/>
  </si>
  <si>
    <t>壁・柱等の出隅部分及び造り付け家具等の出隅部分に面取りを行い、やむを得ず面取りを行えない場合は、転倒等に対する安全性に配慮した形状・仕上げとする。</t>
    <phoneticPr fontId="2"/>
  </si>
  <si>
    <t>壁に付け長押を設置する等、家具の転倒防止措置を講じることのできるような構造とする。</t>
    <phoneticPr fontId="2"/>
  </si>
  <si>
    <t xml:space="preserve">室内物干しスペースの設置
</t>
    <phoneticPr fontId="2"/>
  </si>
  <si>
    <t>壁等の出隅の面取り</t>
    <phoneticPr fontId="2"/>
  </si>
  <si>
    <t>家具等の転倒防止</t>
    <phoneticPr fontId="2"/>
  </si>
  <si>
    <t>腰壁その他足がかりとなるおそれのある部分の高さが650mm以上１,100mm未満の場合にあっては、床面から１,100mm以上の高さに達するように設けられていること。</t>
    <phoneticPr fontId="2"/>
  </si>
  <si>
    <t>腰壁等の高さが300mm以上650mm未満の場合にあっては、腰壁等から800mm以上の高さに達するように設けられていること。</t>
    <phoneticPr fontId="2"/>
  </si>
  <si>
    <t>手すりの設置</t>
    <rPh sb="0" eb="1">
      <t>テ</t>
    </rPh>
    <rPh sb="4" eb="6">
      <t>セッチ</t>
    </rPh>
    <phoneticPr fontId="2"/>
  </si>
  <si>
    <t>住戸内の出入口の幅員（玄関及び浴室の出入口については、開き戸にあっては建具の厚み、引き戸にあっては引き残しを勘案した通行上有効な幅員とし、玄関及び浴室以外の出入口については、軽微な改造により確保できる部分の長さを含む。）が750mm（浴室の出入口にあっては600mm）以上であること。</t>
    <phoneticPr fontId="2"/>
  </si>
  <si>
    <t>住戸内に設ける階段は、次に掲げる基準に適合しているものとする。ただし、ホームエレベーターが設けられている場合を除く。</t>
    <phoneticPr fontId="2"/>
  </si>
  <si>
    <t>少なくとも片側（勾配が 45 度を超える場合は両側）に、かつ、踏面の先端からの高さが700mmから900mmの位置に設けられていること。</t>
    <phoneticPr fontId="2"/>
  </si>
  <si>
    <t>勾配等</t>
    <rPh sb="0" eb="2">
      <t>コウバイ</t>
    </rPh>
    <rPh sb="2" eb="3">
      <t>ナド</t>
    </rPh>
    <phoneticPr fontId="2"/>
  </si>
  <si>
    <t>住戸内の床・壁の仕上げは、滑り、転倒等に対する安全性に配慮したものであること。</t>
    <phoneticPr fontId="2"/>
  </si>
  <si>
    <t>屋外アプローチ及び共用部分の照明設備が、安全性に配慮して十分な照度を確保できるものであること。</t>
    <phoneticPr fontId="2"/>
  </si>
  <si>
    <t>東京とどまるマンションの登録を受けている。</t>
    <phoneticPr fontId="2"/>
  </si>
  <si>
    <t>防災マニュアルに基づき、防災備蓄倉庫、防災井戸、マンホールトイレ、情報共有体制の構築などの防災対策を講じている。</t>
    <phoneticPr fontId="2"/>
  </si>
  <si>
    <t>主要な出入口、共用廊下、エレベーターホールなどに防犯カメラの設置等の防犯対策を講じること。</t>
    <phoneticPr fontId="2"/>
  </si>
  <si>
    <t>内廊下型の住棟など共用部が閉鎖空間となる場合は、オートロックシステムを導入する。</t>
    <phoneticPr fontId="2"/>
  </si>
  <si>
    <t>敷地外からの侵入を防ぐため、敷地内空地に歩行時に音が鳴る砂利（防犯砂利）を敷設し、人感センサー付きライトによる照明を設置すること。</t>
    <phoneticPr fontId="2"/>
  </si>
  <si>
    <t>手すりが、少なくとも片側に、かつ、踏面の先端からの高さが700mmから900mmの位置に設けられていること。</t>
    <phoneticPr fontId="2"/>
  </si>
  <si>
    <t>かご内を見渡せる窓又は防犯カメラを設置する。</t>
    <phoneticPr fontId="2"/>
  </si>
  <si>
    <t>建物出入口からエレベーターホールまでの経路上の床が、段差のない構造であること。</t>
    <phoneticPr fontId="2"/>
  </si>
  <si>
    <t xml:space="preserve">地震時管制運転装置及び戸開走行保護装置を設置する。 </t>
    <phoneticPr fontId="2"/>
  </si>
  <si>
    <t>かご内の操作盤は、誰もが簡単に操作できるものとし、また、混雑時でも手が届きやすい位置に設ける。</t>
    <phoneticPr fontId="2"/>
  </si>
  <si>
    <t>かご内及び乗降ロビーに、現在位置を表示する装置を設置する。</t>
    <phoneticPr fontId="2"/>
  </si>
  <si>
    <t>非常時に外部に連絡できる装置が設置されているなど、安全に対処できるよう配慮されている。</t>
    <phoneticPr fontId="2"/>
  </si>
  <si>
    <t>直接外部に開放されている共用階段にあっては、次に掲げる基準に適合していること。ただし、高さ１m以下の階段の部分については、この限りでない。</t>
    <phoneticPr fontId="2"/>
  </si>
  <si>
    <t>転落防止のための手すりが、腰壁等の高さが650mm以上１,100mm未満の場合にあっては踏面の先端から１,100mm以上の高さに、腰壁等の高さが650mm未満の場合にあっては腰壁等から１,100mm以上の高さに設けられていること。</t>
    <phoneticPr fontId="2"/>
  </si>
  <si>
    <t>共用玄関は次の基準に適合していること。
　</t>
    <phoneticPr fontId="2"/>
  </si>
  <si>
    <t xml:space="preserve">宅配ボックスを設置する。 </t>
    <phoneticPr fontId="2"/>
  </si>
  <si>
    <t>AEDを設置する。</t>
    <phoneticPr fontId="2"/>
  </si>
  <si>
    <t>直接外部に開放されている共用廊下（１階に存するものを除く。）にあっては、次に掲げる基準に適合していること。</t>
    <phoneticPr fontId="2"/>
  </si>
  <si>
    <t>ウッドデッキやテラススペース</t>
    <phoneticPr fontId="2"/>
  </si>
  <si>
    <t>料理、読書、音楽、運動、絵画、書道、ペットなど、共通の趣味や関心事で集える場として、教室やワークショップ、体験会、発表会といった機会を提供する。</t>
    <phoneticPr fontId="2"/>
  </si>
  <si>
    <t>共通の趣味や関心事で参加する機会の提供</t>
    <rPh sb="0" eb="2">
      <t>キョウツウ</t>
    </rPh>
    <rPh sb="3" eb="5">
      <t>シュミ</t>
    </rPh>
    <rPh sb="6" eb="9">
      <t>カンシンジ</t>
    </rPh>
    <rPh sb="10" eb="12">
      <t>サンカ</t>
    </rPh>
    <rPh sb="14" eb="16">
      <t>キカイ</t>
    </rPh>
    <rPh sb="17" eb="19">
      <t>テイキョウ</t>
    </rPh>
    <phoneticPr fontId="2"/>
  </si>
  <si>
    <t>地域で行われるお祭りなどの行事や、防災訓練などの住民参加型イベントを、入居者に知らせて、参加を促す。</t>
    <phoneticPr fontId="2"/>
  </si>
  <si>
    <t xml:space="preserve">コミュニティ活動の調整
</t>
    <phoneticPr fontId="2"/>
  </si>
  <si>
    <t>交流イベントの企画・調整・発信：入居者や地域住民の意見を取り入れながら、年間を通じて交流イベントを企画・実施する。掲示板やニュースレター、SNSなどを活用して、交流イベントの案内を行い、参加を促進する。</t>
    <phoneticPr fontId="2"/>
  </si>
  <si>
    <t>入居者のサポート：新しく入居する高齢者や初参加の住民が参加しやすいように、イベントの案内やサポートを行う。住民同士や地域住民との間で発生する可能性のある問題や要望に対応し、良好なコミュニティ関係を維持する。</t>
    <phoneticPr fontId="2"/>
  </si>
  <si>
    <t>地域ネットワークの構築：地域の自治会や他の施設、行政機関との連携を強化し、入居者が地域に溶け込みやすい環境を整える。</t>
    <phoneticPr fontId="2"/>
  </si>
  <si>
    <t>入居者間および地域との交流イベントを円滑に進めるため、以下のような取組により、入居者と地域住民間の調整を行う。</t>
    <phoneticPr fontId="2"/>
  </si>
  <si>
    <t>ケ</t>
    <phoneticPr fontId="2"/>
  </si>
  <si>
    <t xml:space="preserve">見守りサービスの導入
</t>
    <rPh sb="0" eb="2">
      <t>ミマモ</t>
    </rPh>
    <phoneticPr fontId="2"/>
  </si>
  <si>
    <t>牛乳・新聞配達などの日常的な配達サービスによる安否確認</t>
    <phoneticPr fontId="2"/>
  </si>
  <si>
    <t>賃貸住宅について、高齢者世帯向けの家賃減額を実施する。</t>
    <phoneticPr fontId="2"/>
  </si>
  <si>
    <t>高齢者世帯の募集期間を優先的に設ける。</t>
    <phoneticPr fontId="2"/>
  </si>
  <si>
    <t>高齢者の居住の安定確保に関する法律第52条第1項に規定する終身建物賃貸借契約とすること。</t>
    <phoneticPr fontId="2"/>
  </si>
  <si>
    <t>残置物引取人等に関する条項を設定すること。</t>
    <phoneticPr fontId="2"/>
  </si>
  <si>
    <t>家賃債務保証業者との保証契約締結を求めること。</t>
    <phoneticPr fontId="2"/>
  </si>
  <si>
    <t>高齢者世帯以外の世帯の応募があった場合は、当該住宅が高齢者に配慮した住宅であることを説明する。</t>
    <phoneticPr fontId="2"/>
  </si>
  <si>
    <t>既存住宅の空き家で認定を取得し、高齢者世帯を募集する場合においても、既存の居住者に対して高齢者世帯を募集する旨を周知する。</t>
    <phoneticPr fontId="2"/>
  </si>
  <si>
    <t>ごみ出しのルール、集会室や屋外スペースの使用方法等については、事前に定めたルールを掲示板への掲示や回覧等で定期的に周知するなど、ルールが守られるよう、継続的に周知していくこと。</t>
    <phoneticPr fontId="2"/>
  </si>
  <si>
    <t>高齢者支援に関する様々な情報を掲示板への掲示や回覧等で定期的に周知を行うなど、継続的に周知を行っていくこと。</t>
    <phoneticPr fontId="2"/>
  </si>
  <si>
    <t>サービス提携に当たり、必要に応じて費用負担や運用ルールを定めること。特に共用部分の使用ルール、管理ルール等は確実に定めること。</t>
    <phoneticPr fontId="2"/>
  </si>
  <si>
    <t>高齢者支援サービス提供者と提携したサービスを利用する際は、提供先と契約書を取り交わし、利用に関する費用、契約期間、サービスの提供頻度等を取り決めること。</t>
    <phoneticPr fontId="2"/>
  </si>
  <si>
    <t>(ｴ)</t>
    <phoneticPr fontId="2"/>
  </si>
  <si>
    <t>同一乗降ロビー内にエレベーターが複数ある場合、乗降ロビーにホールランタンや到着予報チャイムなど、到着を知らせる設備を設置する。</t>
    <phoneticPr fontId="2"/>
  </si>
  <si>
    <t>HG選択</t>
    <rPh sb="2" eb="4">
      <t>センタク</t>
    </rPh>
    <phoneticPr fontId="2"/>
  </si>
  <si>
    <t>ア</t>
  </si>
  <si>
    <t>イ</t>
  </si>
  <si>
    <t>ウ</t>
  </si>
  <si>
    <t>(ｱ)</t>
  </si>
  <si>
    <t>(ｲ)</t>
  </si>
  <si>
    <t>(ｳ)</t>
  </si>
  <si>
    <t>(ｴ)</t>
  </si>
  <si>
    <t>(ｵ)</t>
  </si>
  <si>
    <t>エ</t>
  </si>
  <si>
    <t>オ</t>
  </si>
  <si>
    <t>浴槽の縁の高さ</t>
    <rPh sb="0" eb="2">
      <t>ヨクソウ</t>
    </rPh>
    <rPh sb="3" eb="4">
      <t>フチ</t>
    </rPh>
    <rPh sb="5" eb="6">
      <t>タカ</t>
    </rPh>
    <phoneticPr fontId="2"/>
  </si>
  <si>
    <t>高齢者の入浴に支障がない等安全性に配慮したものであること。</t>
    <phoneticPr fontId="2"/>
  </si>
  <si>
    <t>共用の手洗い場（ペット用のものも含む）</t>
    <rPh sb="11" eb="12">
      <t>ヨウ</t>
    </rPh>
    <rPh sb="16" eb="17">
      <t>フク</t>
    </rPh>
    <phoneticPr fontId="2"/>
  </si>
  <si>
    <t>植栽、芝生、花壇、菜園スペース</t>
    <rPh sb="9" eb="11">
      <t>サイエン</t>
    </rPh>
    <phoneticPr fontId="2"/>
  </si>
  <si>
    <t>共用の道具を収納する物置、作業テーブル</t>
    <rPh sb="0" eb="2">
      <t>キョウヨウ</t>
    </rPh>
    <rPh sb="3" eb="5">
      <t>ドウグ</t>
    </rPh>
    <rPh sb="6" eb="8">
      <t>シュウノウ</t>
    </rPh>
    <rPh sb="10" eb="12">
      <t>モノオキ</t>
    </rPh>
    <rPh sb="13" eb="15">
      <t>サギョウ</t>
    </rPh>
    <phoneticPr fontId="2"/>
  </si>
  <si>
    <t>多世代交流を促進するため、募集方法に工夫を講じる。</t>
    <phoneticPr fontId="2"/>
  </si>
  <si>
    <t>SD</t>
  </si>
  <si>
    <t>新築</t>
    <rPh sb="0" eb="2">
      <t>シンチク</t>
    </rPh>
    <phoneticPr fontId="2"/>
  </si>
  <si>
    <t>HG必須</t>
    <rPh sb="2" eb="4">
      <t>ヒッス</t>
    </rPh>
    <phoneticPr fontId="2"/>
  </si>
  <si>
    <t>歩行補助具（シルバーカーなど）の置き場が確保されていること。</t>
    <rPh sb="2" eb="4">
      <t>ホジョ</t>
    </rPh>
    <rPh sb="4" eb="5">
      <t>グ</t>
    </rPh>
    <rPh sb="20" eb="22">
      <t>カクホ</t>
    </rPh>
    <phoneticPr fontId="2"/>
  </si>
  <si>
    <t>手すりについては、以下のア、イの場合を除き廊下の少なくとも片側に、かつ、床面からの高さが700mmから900mmの位置に設けられていること。
　</t>
    <rPh sb="9" eb="11">
      <t>イカ</t>
    </rPh>
    <rPh sb="16" eb="18">
      <t>バアイ</t>
    </rPh>
    <rPh sb="19" eb="20">
      <t>ノゾ</t>
    </rPh>
    <phoneticPr fontId="2"/>
  </si>
  <si>
    <t xml:space="preserve">住戸のある階においてエレベーターを利用できない場合にあっては、各階を連絡する共用階段のうち少なくとも一つが、次に掲げる基準に適合していること。
</t>
    <phoneticPr fontId="2"/>
  </si>
  <si>
    <t>（改修の場合）当該階から建物出入口のある階又はエレベーター停止階に至る一の共用階段の有効幅員が900mm以上であること。</t>
    <rPh sb="1" eb="3">
      <t>カイシュウ</t>
    </rPh>
    <rPh sb="4" eb="6">
      <t>バアイ</t>
    </rPh>
    <phoneticPr fontId="2"/>
  </si>
  <si>
    <t>標準</t>
    <rPh sb="0" eb="2">
      <t>ヒョウジュン</t>
    </rPh>
    <phoneticPr fontId="2"/>
  </si>
  <si>
    <t>推奨必須</t>
    <rPh sb="0" eb="2">
      <t>スイショウ</t>
    </rPh>
    <rPh sb="2" eb="4">
      <t>ヒッス</t>
    </rPh>
    <phoneticPr fontId="2"/>
  </si>
  <si>
    <t>推奨選択</t>
    <rPh sb="0" eb="2">
      <t>スイショウ</t>
    </rPh>
    <rPh sb="2" eb="4">
      <t>センタク</t>
    </rPh>
    <phoneticPr fontId="2"/>
  </si>
  <si>
    <t>推奨（標準・推奨とも）</t>
    <phoneticPr fontId="2"/>
  </si>
  <si>
    <t>日常生活の支援や介護予防を目的とした、高齢者が通所できる福祉サービス施設</t>
    <phoneticPr fontId="2"/>
  </si>
  <si>
    <t>身元引受人等に関する条項を設定すること。</t>
    <rPh sb="0" eb="2">
      <t>ミモト</t>
    </rPh>
    <rPh sb="2" eb="4">
      <t>ヒキウケ</t>
    </rPh>
    <rPh sb="4" eb="5">
      <t>ニン</t>
    </rPh>
    <rPh sb="5" eb="6">
      <t>トウ</t>
    </rPh>
    <rPh sb="7" eb="8">
      <t>カン</t>
    </rPh>
    <rPh sb="10" eb="12">
      <t>ジョウコウ</t>
    </rPh>
    <rPh sb="13" eb="15">
      <t>セッテイ</t>
    </rPh>
    <phoneticPr fontId="2"/>
  </si>
  <si>
    <t>高齢者が安心して暮らすための、介護予防・権利擁護・生活支援などを総合的にサポートする施設</t>
    <rPh sb="42" eb="44">
      <t>シセツ</t>
    </rPh>
    <phoneticPr fontId="2"/>
  </si>
  <si>
    <t>土砂災害警戒区域</t>
    <rPh sb="0" eb="2">
      <t>ドシャ</t>
    </rPh>
    <rPh sb="2" eb="4">
      <t>サイガイ</t>
    </rPh>
    <rPh sb="4" eb="6">
      <t>ケイカイ</t>
    </rPh>
    <rPh sb="6" eb="8">
      <t>クイキ</t>
    </rPh>
    <phoneticPr fontId="2"/>
  </si>
  <si>
    <t>扉は引き戸：収納、窓、ベランダの扉や引きを軽い力で開閉できるものとする。</t>
    <phoneticPr fontId="2"/>
  </si>
  <si>
    <t>壁仕上げは、衝突やこすりにも安全な壁材とすること。</t>
    <rPh sb="17" eb="18">
      <t>カベ</t>
    </rPh>
    <rPh sb="18" eb="19">
      <t>ザイ</t>
    </rPh>
    <phoneticPr fontId="2"/>
  </si>
  <si>
    <t>交流機会創出への配慮</t>
    <phoneticPr fontId="2"/>
  </si>
  <si>
    <t>入居者同士、あるいは入居者と地域住民が交流する機会を創出するに当たり、入居者が主体的にそれに取り組むよう次のような配慮が求められる。</t>
    <rPh sb="31" eb="32">
      <t>ア</t>
    </rPh>
    <phoneticPr fontId="2"/>
  </si>
  <si>
    <t>高齢者が利用可能な介護施設又は訪問介護サービスを提供する施設</t>
    <rPh sb="13" eb="14">
      <t>マタ</t>
    </rPh>
    <phoneticPr fontId="2"/>
  </si>
  <si>
    <t xml:space="preserve">高齢者の入居を促進するため、募集方法に工夫を講じること（募集チラシの配布場所の工夫等）。 </t>
    <phoneticPr fontId="2"/>
  </si>
  <si>
    <t>栄養管理が行き届いた食事サービスを提供する地域の事業者に関する情報提供を行うこと。</t>
    <rPh sb="28" eb="29">
      <t>カン</t>
    </rPh>
    <rPh sb="31" eb="33">
      <t>ジョウホウ</t>
    </rPh>
    <rPh sb="33" eb="35">
      <t>テイキョウ</t>
    </rPh>
    <rPh sb="36" eb="37">
      <t>オコナ</t>
    </rPh>
    <phoneticPr fontId="2"/>
  </si>
  <si>
    <t>定期的な健康チェックや訪問診療を提供する医療機関に関する情報提供を行い、入居者が訪問医療サービスを受けられるようにすること。</t>
    <rPh sb="25" eb="26">
      <t>カン</t>
    </rPh>
    <rPh sb="28" eb="30">
      <t>ジョウホウ</t>
    </rPh>
    <rPh sb="30" eb="32">
      <t>テイキョウ</t>
    </rPh>
    <rPh sb="33" eb="34">
      <t>オコナ</t>
    </rPh>
    <phoneticPr fontId="2"/>
  </si>
  <si>
    <t>地域の病院や診療所に関する情報提供を行い、入居者が適切な医療サービスを受けられるようにすること。</t>
    <rPh sb="10" eb="11">
      <t>カン</t>
    </rPh>
    <rPh sb="13" eb="15">
      <t>ジョウホウ</t>
    </rPh>
    <rPh sb="15" eb="17">
      <t>テイキョウ</t>
    </rPh>
    <rPh sb="18" eb="19">
      <t>オコナ</t>
    </rPh>
    <phoneticPr fontId="2"/>
  </si>
  <si>
    <t>介護が必要な入居者に適切な介護サービスを提供する地域の介護事業者に関する情報提供を行うこと。</t>
    <rPh sb="33" eb="34">
      <t>カン</t>
    </rPh>
    <rPh sb="36" eb="38">
      <t>ジョウホウ</t>
    </rPh>
    <rPh sb="38" eb="40">
      <t>テイキョウ</t>
    </rPh>
    <rPh sb="41" eb="42">
      <t>オコナ</t>
    </rPh>
    <phoneticPr fontId="2"/>
  </si>
  <si>
    <t>掃除や買物代行などの家事代行サービスを提供する地域の事業者に関する情報提供を行うこと。</t>
    <rPh sb="30" eb="31">
      <t>カン</t>
    </rPh>
    <rPh sb="33" eb="35">
      <t>ジョウホウ</t>
    </rPh>
    <rPh sb="35" eb="37">
      <t>テイキョウ</t>
    </rPh>
    <rPh sb="38" eb="39">
      <t>オコナ</t>
    </rPh>
    <phoneticPr fontId="2"/>
  </si>
  <si>
    <t>行政サービスや福祉サービスを提供する機関に関する情報提供を行い、入居者が支援を受けられるようにすること。</t>
    <rPh sb="21" eb="22">
      <t>カン</t>
    </rPh>
    <rPh sb="24" eb="26">
      <t>ジョウホウ</t>
    </rPh>
    <rPh sb="26" eb="28">
      <t>テイキョウ</t>
    </rPh>
    <rPh sb="29" eb="30">
      <t>オコナ</t>
    </rPh>
    <phoneticPr fontId="2"/>
  </si>
  <si>
    <t>自治会や地域活動団体などによるイベント（インターネット等を活用したイベントを含む）</t>
    <rPh sb="27" eb="28">
      <t>トウ</t>
    </rPh>
    <rPh sb="29" eb="31">
      <t>カツヨウ</t>
    </rPh>
    <rPh sb="38" eb="39">
      <t>フク</t>
    </rPh>
    <phoneticPr fontId="2"/>
  </si>
  <si>
    <t>土砂災害警戒区域※として指定された区域ではないこと。
※土砂災害が発生した場合に、住民等の生命又は身体に危害が生ずるおそれがあると認められる区域で、土砂災害を防止するために警戒避難体制を特に整備すべき土地の区域。</t>
    <rPh sb="0" eb="2">
      <t>ドシャ</t>
    </rPh>
    <rPh sb="2" eb="4">
      <t>サイガイ</t>
    </rPh>
    <rPh sb="4" eb="6">
      <t>ケイカイ</t>
    </rPh>
    <rPh sb="6" eb="8">
      <t>クイキ</t>
    </rPh>
    <rPh sb="74" eb="76">
      <t>ドシャ</t>
    </rPh>
    <rPh sb="76" eb="78">
      <t>サイガイ</t>
    </rPh>
    <rPh sb="79" eb="81">
      <t>ボウシ</t>
    </rPh>
    <rPh sb="86" eb="88">
      <t>ケイカイ</t>
    </rPh>
    <rPh sb="88" eb="90">
      <t>ヒナン</t>
    </rPh>
    <rPh sb="90" eb="92">
      <t>タイセイ</t>
    </rPh>
    <rPh sb="93" eb="94">
      <t>トク</t>
    </rPh>
    <rPh sb="95" eb="97">
      <t>セイビ</t>
    </rPh>
    <rPh sb="100" eb="102">
      <t>トチ</t>
    </rPh>
    <rPh sb="103" eb="105">
      <t>クイキ</t>
    </rPh>
    <phoneticPr fontId="2"/>
  </si>
  <si>
    <t>選択</t>
    <rPh sb="0" eb="2">
      <t>センタク</t>
    </rPh>
    <phoneticPr fontId="2"/>
  </si>
  <si>
    <t>必須</t>
    <rPh sb="0" eb="2">
      <t>ヒッス</t>
    </rPh>
    <phoneticPr fontId="2"/>
  </si>
  <si>
    <t>自治体が運営する高齢者向け福祉・交流施設</t>
  </si>
  <si>
    <t>自治会館、公民館、コミュニティセンター</t>
  </si>
  <si>
    <t>図書館など室内で過ごせる施設</t>
  </si>
  <si>
    <t>敷地出入口から徒歩圏内（注１）に憩いや健康維持のための公園や緑地が一つ以上あること。</t>
    <rPh sb="16" eb="17">
      <t>イコ</t>
    </rPh>
    <rPh sb="19" eb="23">
      <t>ケンコウイジ</t>
    </rPh>
    <rPh sb="27" eb="29">
      <t>コウエン</t>
    </rPh>
    <rPh sb="30" eb="32">
      <t>リョクチ</t>
    </rPh>
    <rPh sb="33" eb="34">
      <t>ヒト</t>
    </rPh>
    <rPh sb="35" eb="37">
      <t>イジョウ</t>
    </rPh>
    <phoneticPr fontId="2"/>
  </si>
  <si>
    <t>敷地出入口から徒歩圏内（注１）に災害避難所や福祉避難所が一つ以上あること。
また、避難所への避難路が２つ以上確保できること。</t>
    <phoneticPr fontId="2"/>
  </si>
  <si>
    <t>敷地出入口から徒歩圏内（注１）に次の施設などが一つ以上あること。</t>
    <phoneticPr fontId="2"/>
  </si>
  <si>
    <t>自治会などによる季節行事や清掃活動</t>
  </si>
  <si>
    <t>自治会や消防団による夜回り、防災訓練など防犯、防災活動</t>
  </si>
  <si>
    <t>内科や外科、総合診療科など、高齢者が受診できる医療施設</t>
  </si>
  <si>
    <t>鉄道駅やバス停</t>
  </si>
  <si>
    <t>住戸内の床は、次に掲げるものを除き、段差のない構造（5mm以下の段差については、段差のないものと見なす。）とする。</t>
  </si>
  <si>
    <t>玄関の上がりかまちの段差</t>
  </si>
  <si>
    <t>居室の部分の床のうち次に掲げる基準に適合するものとその他の部分の床の300mm以上450mm以下の段差</t>
  </si>
  <si>
    <t>介助用車いすの移動の妨げとならない位置に存すること</t>
  </si>
  <si>
    <t>面積が３㎡以上９㎡（当該居室の面積が18㎡以下の場合にあっては、当該面積の１／２）未満であること</t>
  </si>
  <si>
    <t>当該部分の面積の合計が、当該居室の面積の１／２未満であること</t>
  </si>
  <si>
    <t>間口（工事を伴わない撤去等により確保できる部分の長さを含む。）が１,500mm以上であること</t>
  </si>
  <si>
    <t>その他の部分の床より高い位置にあること</t>
  </si>
  <si>
    <t>浴室の出入口の段差で、20mm以下の単純段差としたもの又は浴室内外の高低差を120mm以下、またぎ高さを180mm以下とし、かつ、手すりを設置したもの</t>
  </si>
  <si>
    <t>バルコニーの出入口の段差。ただし、接地階を有しない評価対象住戸にあっては、次に掲げるもの並びにバルコニーと踏み段との段差及び踏み段とかまちとの段差で180mm以下の単純段差としたものに限る。</t>
  </si>
  <si>
    <t>180mm以下の単純段差としたもの</t>
  </si>
  <si>
    <t>250mm以下の単純段差とし、かつ、手すりを設置できるようにしたもの</t>
  </si>
  <si>
    <t>屋内側及び屋外側の高さが180mm以下のまたぎ段差とし、かつ、手すりを設置できるようにしたもの</t>
  </si>
  <si>
    <t>転倒防止・転落防止
(段差解消・滑り防止・つまずき防止)</t>
    <rPh sb="0" eb="2">
      <t>テントウ</t>
    </rPh>
    <rPh sb="2" eb="4">
      <t>ボウシ</t>
    </rPh>
    <rPh sb="5" eb="7">
      <t>テンラク</t>
    </rPh>
    <rPh sb="7" eb="9">
      <t>ボウシ</t>
    </rPh>
    <rPh sb="12" eb="14">
      <t>ダンサ</t>
    </rPh>
    <rPh sb="14" eb="16">
      <t>カイショウ</t>
    </rPh>
    <rPh sb="17" eb="18">
      <t>スベ</t>
    </rPh>
    <rPh sb="19" eb="21">
      <t>ボウシ</t>
    </rPh>
    <rPh sb="26" eb="28">
      <t>ボウシ</t>
    </rPh>
    <phoneticPr fontId="2"/>
  </si>
  <si>
    <t>窓台その他足がかりとなるおそれのある部分の高さが650mm以上800mm未満の場合にあっては、床面から800mm（３階以上の窓にあっては１,100mm）以上の高さに達するように設けられていること。</t>
  </si>
  <si>
    <t>窓台等の高さが300mm以上650mm未満の場合にあっては、窓台等から800mm以上の高さに達するように設けられていること。</t>
  </si>
  <si>
    <t>窓台等の高さが300mm未満の場合にあっては、床面から１,100mm以上の高さに達するように設けられていること。</t>
  </si>
  <si>
    <t>転落防止のための手すりの手すり子で床面（階段にあっては踏面の先端）及び腰壁等又は窓台等（腰壁等又は窓台等の高さが650mm未満の場合に限る。）からの高さが800mm以内の部分に存するものの相互の間隔が、内法寸法で110mm以下であること。</t>
  </si>
  <si>
    <t>屋上広場又は二階以上の階にあるバルコニーその他これに類するものの周囲には、安全上必要な高さが1.1メートル以上の手すり壁、さく又は金網を設けなければならない。</t>
  </si>
  <si>
    <t>２階以上の窓における転落防止のための手すりの設置</t>
    <rPh sb="10" eb="14">
      <t>テンラクボウシ</t>
    </rPh>
    <rPh sb="18" eb="19">
      <t>テ</t>
    </rPh>
    <rPh sb="22" eb="24">
      <t>セッチ</t>
    </rPh>
    <phoneticPr fontId="2"/>
  </si>
  <si>
    <t>以下の転落防止策を講じること。</t>
    <rPh sb="0" eb="2">
      <t>イカ</t>
    </rPh>
    <rPh sb="3" eb="5">
      <t>テンラク</t>
    </rPh>
    <rPh sb="5" eb="7">
      <t>ボウシ</t>
    </rPh>
    <rPh sb="7" eb="8">
      <t>サク</t>
    </rPh>
    <rPh sb="9" eb="10">
      <t>コウ</t>
    </rPh>
    <phoneticPr fontId="2"/>
  </si>
  <si>
    <t xml:space="preserve">3
</t>
  </si>
  <si>
    <t>住戸内全体が効率的に冷暖房効果を得られる間取りの工夫がなされている。</t>
  </si>
  <si>
    <t>各住戸の居室内の内装の仕上げや居室に係る天井裏等の下地材等に用いる特定建材は、JIS（日本産業規格）又は JAS（日本農林規格）の F☆☆☆☆表示のある建築材料等（ホルムアルデヒト発散建築材料に該当しないもの）とする。</t>
  </si>
  <si>
    <t>SIAA の基準を満たした抗菌加工や抗ウイルス加工が施されたものなど、抗菌、防カビ、抗ウイルス対応措置が講じられた住設部品を使用する。</t>
  </si>
  <si>
    <t>日常生活空間のうち、トイレが寝室の存する階にあること。</t>
  </si>
  <si>
    <t>日常的によく利用するスペースの間仕切り等を少なくし、広々と一体的に使えるようにする。</t>
  </si>
  <si>
    <t>界床の仕様は次のいずれかとする。</t>
  </si>
  <si>
    <t>木造の建築物については、遮音上有効な材料、工法を採用するなど、遮音性を確保するための方策を講じる。</t>
  </si>
  <si>
    <t>界壁の仕様は次のいずれかとする。</t>
  </si>
  <si>
    <t>コンセントボックス、スイッチボックスその他これらに類するものが、当該界壁の両側の対面する位置に当該界壁を欠き込んで設けない。
また、当該界壁にボード類が接着されている場合にあっては、当該界壁とボード類の間に接着モルタル等の点付けによる空隙が生じていない。</t>
  </si>
  <si>
    <t xml:space="preserve">サッシ等の開口部
JIS A 4706（サッシ）による遮音性能 T-１等級相当以上の材料を使用する。 </t>
    <phoneticPr fontId="2"/>
  </si>
  <si>
    <t>玄関</t>
  </si>
  <si>
    <t xml:space="preserve">手すりの設置
</t>
  </si>
  <si>
    <t>補助照明の設置</t>
  </si>
  <si>
    <t>玄関や住戸内廊下に人感センサー付きの照明又は足元灯等の補助照明を設置する。</t>
  </si>
  <si>
    <t>耐震性能</t>
  </si>
  <si>
    <t>玄関ドア枠は耐震枠で、JIS おける A4702 面内変形追随性の規定における D－3 等級同等以上であり、あわせてドアガードも耐震性に配慮する。</t>
  </si>
  <si>
    <t>靴の着脱のためのベンチ等が設置されていること。</t>
  </si>
  <si>
    <t>洗面台を必要に応じて座って使用できるようにする。</t>
  </si>
  <si>
    <t>タッチレス水栓とする。</t>
  </si>
  <si>
    <t>手すりの設置</t>
  </si>
  <si>
    <t>洗面所暖房機の設置</t>
  </si>
  <si>
    <t>暖房機を設置するか、後から機器の設置が可能となる設備を施す。</t>
  </si>
  <si>
    <t>浴室の鍵は、外からの解錠が可能なものとする。</t>
  </si>
  <si>
    <t>滑りにくい床素材</t>
  </si>
  <si>
    <t xml:space="preserve">浴室の床は水に濡れても滑りにくい仕上げとする。 </t>
  </si>
  <si>
    <t>浴槽出入りのためのものが設けられていること。</t>
  </si>
  <si>
    <t>広さの確保</t>
  </si>
  <si>
    <t>次に掲げる基準に適合していること。</t>
  </si>
  <si>
    <t>浴室の短辺が、内法寸法で１,200mm以上であること。</t>
  </si>
  <si>
    <t>浴室の面積が、内法寸法で１.８㎡以上であること。</t>
  </si>
  <si>
    <t>(6)</t>
  </si>
  <si>
    <t>利便性の配慮及び火傷防止</t>
    <phoneticPr fontId="2"/>
  </si>
  <si>
    <t>長辺が内法寸法で１,300mm以上であること。</t>
  </si>
  <si>
    <t>便器の前方又は側方について、便器と壁の距離が500mm以上であること。</t>
  </si>
  <si>
    <t>外開き又は引き戸の設置</t>
    <phoneticPr fontId="2"/>
  </si>
  <si>
    <t>住戸内全体の温熱環境に応じて適切な冷暖房機器を設置する。</t>
    <phoneticPr fontId="2"/>
  </si>
  <si>
    <t>耐震ラッチの設置</t>
    <phoneticPr fontId="2"/>
  </si>
  <si>
    <t>吊戸棚がある場合、扉に耐震ラッチを設置する。</t>
    <phoneticPr fontId="2"/>
  </si>
  <si>
    <t>腰壁等の高さが300mm未満の場合にあっては、床面から１,100mm以上の高さに達するように設けられていること。</t>
  </si>
  <si>
    <t>勾配が 22/21 以下で、けあげの寸法の 2 倍と踏面の寸法の和が 550 ㎜以上 650 ㎜以下であり、かつ、踏面の寸法が 195 ㎜以上であること。ただし、回り階段の部分で次のいずれかに該当する部分については、この限りでない。</t>
  </si>
  <si>
    <t>90度屈曲部分が下階の床から上３段以内で構成され、かつ、その踏面の狭い方の角度が全て30度以上となる回り階段の部分</t>
  </si>
  <si>
    <t>90度屈曲部分が踊場から上３段以内で構成され、かつ、その踏面の狭い方の角度が全て30度以上となる回り階段の部分</t>
  </si>
  <si>
    <t>180度屈曲部分が４段で構成され、かつ、その踏面の狭い方の角度が下から60度、30度、30度及び60度の順となる回り階段の部分</t>
  </si>
  <si>
    <t>アに掲げる各部の寸法は、回り階段の部分においては、踏面の狭い方の端から 300 ㎜の位置における寸法とすること。</t>
  </si>
  <si>
    <t>面積の確保</t>
    <rPh sb="0" eb="2">
      <t>メンセキ</t>
    </rPh>
    <rPh sb="3" eb="5">
      <t>カクホ</t>
    </rPh>
    <phoneticPr fontId="2"/>
  </si>
  <si>
    <t>住戸間内の通路の有効な幅員が780mm（柱等の箇所にあっては750mm）以上であること。</t>
    <rPh sb="0" eb="2">
      <t>ジュウコ</t>
    </rPh>
    <phoneticPr fontId="2"/>
  </si>
  <si>
    <t>直接外部に開放されている共用廊下及び共用階段等には、転落を防止するため手すりを設置し、安全性に配慮する。</t>
    <phoneticPr fontId="2"/>
  </si>
  <si>
    <t xml:space="preserve">敷地内の歩道と車道を分離するなど、歩行者の安全を確保すること。 </t>
    <phoneticPr fontId="2"/>
  </si>
  <si>
    <t>共用廊下は外部に直接面せず、壁・窓等で囲まれ、天井が設けられた「内廊下構造」であること。</t>
  </si>
  <si>
    <t>勾配が１／12以下（高低差が80mm以下の場合にあっては１／８以下）の傾斜路が設けられているか、又は、当該傾斜路及び段が併設されていること。</t>
  </si>
  <si>
    <t>段が設けられている場合にあっては、次に掲げる基準に適合していること。</t>
  </si>
  <si>
    <t>踏面が240mm以上であり、かつ、けあげの寸法の２倍と踏面の寸法の和が550mm以上650mm以下であること。</t>
  </si>
  <si>
    <t>最上段の通路等への食い込み部分及び最下段の通路等への突出部分が設けられていないこと。</t>
  </si>
  <si>
    <t>手すりが、少なくとも片側に、かつ、踏面の先端からの高さが700mmから900mmの位置に設けられていること。</t>
  </si>
  <si>
    <t>住戸その他の室の出入口、交差する動線がある部分その他やむを得ず手すりを設けることのできない部分</t>
  </si>
  <si>
    <t>エントランスホールその他手すりに沿って通行することが動線を著しく延長させる部分</t>
  </si>
  <si>
    <t>転落防止のための手すりが、腰壁等の高さが650mm以上１,100mm未満の場合にあっては床面から１,100mm以上の高さに、腰壁等の高さが650mm未満の場合にあっては腰壁等から１,100mm以上の高さに設けられていること。</t>
  </si>
  <si>
    <t>転落防止のための手すりの手すり子で床面及び腰壁等（腰壁等の高さが650mm未満の場合に限る。）からの高さが800mm以内の部分に存するものの相互の間隔が、内法寸法で110mm以下であること。</t>
  </si>
  <si>
    <t>エレベーターの出入口の有効な幅員が800mm以上であること。</t>
  </si>
  <si>
    <t>エレベーターホールに一辺を１,500mmとする正方形の空間を確保できるものであること。</t>
  </si>
  <si>
    <t>評価対象住戸から、建物出入口、共用施設、他住戸等その他の日常的に利用する空間に至る少なくとも一の経路上に存する共用廊下が、次に掲げる基準に適合していること。</t>
    <rPh sb="0" eb="2">
      <t>ヒョウカ</t>
    </rPh>
    <rPh sb="2" eb="4">
      <t>タイショウ</t>
    </rPh>
    <phoneticPr fontId="2"/>
  </si>
  <si>
    <t>転落防止のための手すりの手すり子で踏面の先端及び腰壁等（腰壁等の高さが650mm未満の場合に限る。）からの高さが800mm以内の部分に存するものの相互の間隔が、内法寸法で110mm以下であること。</t>
  </si>
  <si>
    <t>幅員 800 ㎜以上とする。</t>
  </si>
  <si>
    <t>共用玄関付近に郵便受けを設置する。　</t>
  </si>
  <si>
    <t>管理人室を設ける場合は、共用玄関を見渡せる位置又は近接する位置へ設置する。</t>
  </si>
  <si>
    <t>共用玄関は、周囲からの見通しが確保された位置にあること又は防犯カメラの設置等により見通しを補完する対策が講じられていること。</t>
  </si>
  <si>
    <t>カ</t>
  </si>
  <si>
    <t>共用玄関の扉をオートロックにする場合は、共用玄関以外の共用出入口を自動施錠機能付きの鍵を備えたドアとする。</t>
  </si>
  <si>
    <t>集会室やラウンジ、リラックスコーナーなどの共用スペースを設けること。</t>
  </si>
  <si>
    <t>シェアリビングや共用型の飲食スペースなど、居住者のニーズに合った仕組みを導入すること。</t>
  </si>
  <si>
    <t>情報交換スペース（掲示板等）を設置し、入居者や近隣居住者が情報共有できる場を設けること。</t>
  </si>
  <si>
    <t>ワークショップや趣味活動をサポートする設備を設けること。
なお、交流促進施設の設置に当たっては、共用廊下や階段等に隣接するなどその配置に留意し、施設中の様子を確認しやすくすることで、気軽に立ち寄れる工夫をすること。</t>
  </si>
  <si>
    <t>ベンチや日陰スペース</t>
  </si>
  <si>
    <t>併設施設</t>
  </si>
  <si>
    <t>交流イベントの開催</t>
  </si>
  <si>
    <t>（ｱ）</t>
  </si>
  <si>
    <t>最初の入居開始前、新たな入居者が入居する際に、入居者同士顔合わせする機会として、ウェルカムパーティーなどを開催する。</t>
  </si>
  <si>
    <t>（ｲ）</t>
  </si>
  <si>
    <t>月に1回、隔月に1回など、定期的に入居者同士が顔合わせして、お茶を飲みながら交流するような機会を設ける。</t>
  </si>
  <si>
    <t>（ｳ）</t>
  </si>
  <si>
    <t>定期的に開催する茶話会などに、新規入居者を誘い、他の入居者と顔合わせするなど、(ｱ)と(ｲ)を組み合わせる。</t>
  </si>
  <si>
    <t>（ｴ）</t>
  </si>
  <si>
    <t>警察署の協力のもと、直近で頻発している詐欺の手口をお知らせするなど、防犯講習会を開催する。</t>
  </si>
  <si>
    <t>日常生活において交流する機会の設置</t>
    <rPh sb="0" eb="2">
      <t>ニチジョウ</t>
    </rPh>
    <rPh sb="2" eb="4">
      <t>セイカツ</t>
    </rPh>
    <rPh sb="8" eb="10">
      <t>コウリュウ</t>
    </rPh>
    <rPh sb="12" eb="14">
      <t>キカイ</t>
    </rPh>
    <rPh sb="15" eb="17">
      <t>セッチ</t>
    </rPh>
    <phoneticPr fontId="2"/>
  </si>
  <si>
    <t>交流のある暮らし方ができる住まいであることの提示</t>
    <phoneticPr fontId="2"/>
  </si>
  <si>
    <t>全てを管理運営側のサービスとして提供するのではなく、企画作りから入居者が参加する機会を設け、運営も入居者同士協力して自立的に行うようにする。</t>
    <phoneticPr fontId="2"/>
  </si>
  <si>
    <t>地域の自治会、町内会などの自治組織に、管理運営側が賛助会員など何らかの形で参加することで、情報を受け取りやすく、入居者がそこに入りやすい環境を日頃から整えておく。</t>
    <phoneticPr fontId="2"/>
  </si>
  <si>
    <t>入居要件等の設定</t>
    <rPh sb="0" eb="2">
      <t>ニュウキョ</t>
    </rPh>
    <rPh sb="2" eb="5">
      <t>ヨウケントウ</t>
    </rPh>
    <rPh sb="6" eb="8">
      <t>セッテイ</t>
    </rPh>
    <phoneticPr fontId="2"/>
  </si>
  <si>
    <t>キ</t>
  </si>
  <si>
    <t>ク</t>
  </si>
  <si>
    <t>必須項目</t>
    <rPh sb="0" eb="2">
      <t>ヒッス</t>
    </rPh>
    <rPh sb="2" eb="4">
      <t>コウモク</t>
    </rPh>
    <phoneticPr fontId="2"/>
  </si>
  <si>
    <t>選択項目</t>
    <rPh sb="0" eb="2">
      <t>センタク</t>
    </rPh>
    <rPh sb="2" eb="4">
      <t>コウモク</t>
    </rPh>
    <phoneticPr fontId="2"/>
  </si>
  <si>
    <t>既存・改修</t>
    <rPh sb="0" eb="2">
      <t>キゾン</t>
    </rPh>
    <rPh sb="3" eb="5">
      <t>カイシュウ</t>
    </rPh>
    <phoneticPr fontId="2"/>
  </si>
  <si>
    <t>敷地出入口から徒歩圏内（注１）に次の施設が一つ以上あること。</t>
    <rPh sb="0" eb="2">
      <t>シキチ</t>
    </rPh>
    <rPh sb="2" eb="5">
      <t>デイリグチ</t>
    </rPh>
    <rPh sb="7" eb="11">
      <t>トホケンナイ</t>
    </rPh>
    <rPh sb="12" eb="13">
      <t>チュウ</t>
    </rPh>
    <phoneticPr fontId="2"/>
  </si>
  <si>
    <t>蹴込みが 30 ㎜以下であること（25㎜以下が望ましい。）。</t>
    <phoneticPr fontId="2"/>
  </si>
  <si>
    <t>蹴込みが30mm以下であること（25㎜以下が望ましい。）。</t>
    <phoneticPr fontId="2"/>
  </si>
  <si>
    <t>適用項目数</t>
    <rPh sb="0" eb="2">
      <t>テキヨウ</t>
    </rPh>
    <rPh sb="2" eb="5">
      <t>コウモクスウ</t>
    </rPh>
    <phoneticPr fontId="2"/>
  </si>
  <si>
    <t>□</t>
    <phoneticPr fontId="2"/>
  </si>
  <si>
    <t>□</t>
  </si>
  <si>
    <t>□</t>
    <phoneticPr fontId="2"/>
  </si>
  <si>
    <t>■</t>
    <phoneticPr fontId="2"/>
  </si>
  <si>
    <t>必須で該当する部位等がない場合チェック</t>
    <phoneticPr fontId="2"/>
  </si>
  <si>
    <t>必須</t>
    <rPh sb="0" eb="2">
      <t>ヒッス</t>
    </rPh>
    <phoneticPr fontId="2"/>
  </si>
  <si>
    <t>選択</t>
    <rPh sb="0" eb="2">
      <t>センタク</t>
    </rPh>
    <phoneticPr fontId="2"/>
  </si>
  <si>
    <t>必須非対象</t>
    <rPh sb="0" eb="2">
      <t>ヒッス</t>
    </rPh>
    <rPh sb="2" eb="3">
      <t>ヒ</t>
    </rPh>
    <rPh sb="3" eb="5">
      <t>タイショウ</t>
    </rPh>
    <phoneticPr fontId="2"/>
  </si>
  <si>
    <t>建築物名称</t>
    <rPh sb="0" eb="3">
      <t>ケンチクブツ</t>
    </rPh>
    <rPh sb="3" eb="5">
      <t>メイショウ</t>
    </rPh>
    <phoneticPr fontId="2"/>
  </si>
  <si>
    <t>作成年月日</t>
    <rPh sb="0" eb="2">
      <t>サクセイ</t>
    </rPh>
    <rPh sb="2" eb="5">
      <t>ネンガッピ</t>
    </rPh>
    <phoneticPr fontId="2"/>
  </si>
  <si>
    <t>総項目数</t>
    <rPh sb="0" eb="1">
      <t>ソウ</t>
    </rPh>
    <rPh sb="1" eb="3">
      <t>コウモク</t>
    </rPh>
    <rPh sb="3" eb="4">
      <t>スウ</t>
    </rPh>
    <phoneticPr fontId="2"/>
  </si>
  <si>
    <t>項目数</t>
    <rPh sb="0" eb="3">
      <t>コウモクスウ</t>
    </rPh>
    <phoneticPr fontId="2"/>
  </si>
  <si>
    <t>適合項目数</t>
    <rPh sb="0" eb="2">
      <t>テキゴウ</t>
    </rPh>
    <rPh sb="2" eb="5">
      <t>コウモクスウ</t>
    </rPh>
    <phoneticPr fontId="2"/>
  </si>
  <si>
    <t>各基準別
必要適合
項目数</t>
    <rPh sb="0" eb="1">
      <t>カク</t>
    </rPh>
    <rPh sb="1" eb="3">
      <t>キジュン</t>
    </rPh>
    <rPh sb="3" eb="4">
      <t>ベツ</t>
    </rPh>
    <rPh sb="5" eb="7">
      <t>ヒツヨウ</t>
    </rPh>
    <rPh sb="7" eb="9">
      <t>テキゴウ</t>
    </rPh>
    <rPh sb="10" eb="12">
      <t>コウモク</t>
    </rPh>
    <rPh sb="12" eb="13">
      <t>スウ</t>
    </rPh>
    <phoneticPr fontId="2"/>
  </si>
  <si>
    <t>別表１</t>
    <rPh sb="0" eb="2">
      <t>ベッピョウ</t>
    </rPh>
    <phoneticPr fontId="2"/>
  </si>
  <si>
    <t>立地に関する基準</t>
    <rPh sb="0" eb="2">
      <t>リッチ</t>
    </rPh>
    <rPh sb="3" eb="4">
      <t>カン</t>
    </rPh>
    <rPh sb="6" eb="8">
      <t>キジュン</t>
    </rPh>
    <phoneticPr fontId="2"/>
  </si>
  <si>
    <t>別表２－１</t>
    <rPh sb="0" eb="2">
      <t>ベッピョウ</t>
    </rPh>
    <phoneticPr fontId="2"/>
  </si>
  <si>
    <t>住戸内に関する基準</t>
    <rPh sb="0" eb="2">
      <t>ジュウコ</t>
    </rPh>
    <rPh sb="2" eb="3">
      <t>ナイ</t>
    </rPh>
    <rPh sb="4" eb="5">
      <t>カン</t>
    </rPh>
    <rPh sb="7" eb="9">
      <t>キジュン</t>
    </rPh>
    <phoneticPr fontId="2"/>
  </si>
  <si>
    <t>基本性能等に関する基準</t>
    <rPh sb="0" eb="2">
      <t>キホン</t>
    </rPh>
    <rPh sb="2" eb="4">
      <t>セイノウ</t>
    </rPh>
    <rPh sb="4" eb="5">
      <t>トウ</t>
    </rPh>
    <rPh sb="6" eb="7">
      <t>カン</t>
    </rPh>
    <rPh sb="9" eb="11">
      <t>キジュン</t>
    </rPh>
    <phoneticPr fontId="2"/>
  </si>
  <si>
    <t>別表２－２</t>
    <rPh sb="0" eb="2">
      <t>ベッピョウ</t>
    </rPh>
    <phoneticPr fontId="2"/>
  </si>
  <si>
    <t>別表２　計</t>
    <rPh sb="0" eb="2">
      <t>ベッピョウ</t>
    </rPh>
    <rPh sb="4" eb="5">
      <t>ケイ</t>
    </rPh>
    <phoneticPr fontId="2"/>
  </si>
  <si>
    <t>別表３－１</t>
    <rPh sb="0" eb="2">
      <t>ベッピョウ</t>
    </rPh>
    <phoneticPr fontId="2"/>
  </si>
  <si>
    <t>共用部分に関する基準</t>
    <rPh sb="0" eb="2">
      <t>キョウヨウ</t>
    </rPh>
    <rPh sb="2" eb="4">
      <t>ブブン</t>
    </rPh>
    <rPh sb="5" eb="6">
      <t>カン</t>
    </rPh>
    <rPh sb="8" eb="10">
      <t>キジュン</t>
    </rPh>
    <phoneticPr fontId="2"/>
  </si>
  <si>
    <t>別表３－２</t>
    <rPh sb="0" eb="2">
      <t>ベッピョウ</t>
    </rPh>
    <phoneticPr fontId="2"/>
  </si>
  <si>
    <t>別表３　計</t>
    <rPh sb="0" eb="2">
      <t>ベッピョウ</t>
    </rPh>
    <rPh sb="4" eb="5">
      <t>ケイ</t>
    </rPh>
    <phoneticPr fontId="2"/>
  </si>
  <si>
    <t>別表５</t>
    <rPh sb="0" eb="2">
      <t>ベッピョウ</t>
    </rPh>
    <phoneticPr fontId="2"/>
  </si>
  <si>
    <t>管理・運営に関する基準</t>
    <rPh sb="0" eb="2">
      <t>カンリ</t>
    </rPh>
    <rPh sb="3" eb="5">
      <t>ウンエイ</t>
    </rPh>
    <rPh sb="6" eb="7">
      <t>カン</t>
    </rPh>
    <rPh sb="9" eb="11">
      <t>キジュン</t>
    </rPh>
    <phoneticPr fontId="2"/>
  </si>
  <si>
    <t>別表６</t>
    <rPh sb="0" eb="2">
      <t>ベッピョウ</t>
    </rPh>
    <phoneticPr fontId="2"/>
  </si>
  <si>
    <t>合計</t>
    <rPh sb="0" eb="2">
      <t>ゴウケイ</t>
    </rPh>
    <phoneticPr fontId="2"/>
  </si>
  <si>
    <t>チェック結果</t>
    <rPh sb="4" eb="6">
      <t>ケッカ</t>
    </rPh>
    <phoneticPr fontId="2"/>
  </si>
  <si>
    <t>概ね800ｍ以内（直線距離）。建築物の敷地の主要な出入口から計測するものとする。</t>
    <rPh sb="0" eb="1">
      <t>オオム</t>
    </rPh>
    <rPh sb="6" eb="8">
      <t>イナイ</t>
    </rPh>
    <rPh sb="9" eb="11">
      <t>チョクセン</t>
    </rPh>
    <rPh sb="11" eb="13">
      <t>キョリ</t>
    </rPh>
    <rPh sb="15" eb="18">
      <t>ケンチクブツ</t>
    </rPh>
    <rPh sb="19" eb="21">
      <t>シキチ</t>
    </rPh>
    <rPh sb="22" eb="24">
      <t>シュヨウ</t>
    </rPh>
    <rPh sb="25" eb="28">
      <t>デイリグチ</t>
    </rPh>
    <rPh sb="30" eb="32">
      <t>ケイソク</t>
    </rPh>
    <phoneticPr fontId="2"/>
  </si>
  <si>
    <t>□</t>
    <phoneticPr fontId="2"/>
  </si>
  <si>
    <t>■</t>
    <phoneticPr fontId="2"/>
  </si>
  <si>
    <t>■</t>
    <phoneticPr fontId="2"/>
  </si>
  <si>
    <t>別表４－１</t>
    <rPh sb="0" eb="2">
      <t>ベッピョウ</t>
    </rPh>
    <phoneticPr fontId="2"/>
  </si>
  <si>
    <t>別表４－２</t>
    <rPh sb="0" eb="2">
      <t>ベッピョウ</t>
    </rPh>
    <phoneticPr fontId="2"/>
  </si>
  <si>
    <t>コミュニティに関する基準</t>
    <rPh sb="7" eb="8">
      <t>カン</t>
    </rPh>
    <rPh sb="10" eb="12">
      <t>キジュン</t>
    </rPh>
    <phoneticPr fontId="2"/>
  </si>
  <si>
    <t>施設整備に関する基準</t>
    <rPh sb="0" eb="2">
      <t>シセツ</t>
    </rPh>
    <rPh sb="2" eb="4">
      <t>セイビ</t>
    </rPh>
    <rPh sb="5" eb="6">
      <t>カン</t>
    </rPh>
    <rPh sb="8" eb="10">
      <t>キジュン</t>
    </rPh>
    <phoneticPr fontId="2"/>
  </si>
  <si>
    <t>仕組みに関する基準</t>
    <rPh sb="0" eb="2">
      <t>シク</t>
    </rPh>
    <rPh sb="4" eb="5">
      <t>カン</t>
    </rPh>
    <rPh sb="7" eb="9">
      <t>キジュン</t>
    </rPh>
    <phoneticPr fontId="2"/>
  </si>
  <si>
    <t>別表４　計</t>
    <rPh sb="0" eb="2">
      <t>ベッピョウ</t>
    </rPh>
    <rPh sb="4" eb="5">
      <t>ケイ</t>
    </rPh>
    <phoneticPr fontId="2"/>
  </si>
  <si>
    <t>サービスに関する基準</t>
    <rPh sb="5" eb="6">
      <t>カン</t>
    </rPh>
    <rPh sb="8" eb="10">
      <t>キジュン</t>
    </rPh>
    <phoneticPr fontId="2"/>
  </si>
  <si>
    <t>受変電設備、自家発電設備などの電気設備を上階に配置しているか、浸水経路にマウントアップや止水版・防水扉などの対策を講じるとともに土嚢の準備などを行っている。</t>
    <phoneticPr fontId="2"/>
  </si>
  <si>
    <t>浴室暖房乾燥機等の設置</t>
    <rPh sb="7" eb="8">
      <t>トウ</t>
    </rPh>
    <phoneticPr fontId="2"/>
  </si>
  <si>
    <t>浴室暖房乾燥設備など急激な温度変化を防ぐことに配慮した設備を設置する。</t>
    <phoneticPr fontId="2"/>
  </si>
  <si>
    <t>コ</t>
    <phoneticPr fontId="2"/>
  </si>
  <si>
    <t>警備会社などによる機器設置と、緊急時の駆けつけや電話等による状況確認などのサービスの提供</t>
    <phoneticPr fontId="2"/>
  </si>
  <si>
    <t>宅配便の受け取り時における訪問などを通じた定期的な見守り</t>
    <phoneticPr fontId="2"/>
  </si>
  <si>
    <t>高齢者向けの設備や交流機会創出に配慮された仕組み、高齢者向けの支援情報などを、募集広告やHPに掲載してアピールする。</t>
    <phoneticPr fontId="2"/>
  </si>
  <si>
    <t>必須</t>
  </si>
  <si>
    <t>フレイル予防として、地域のボランティア活動や趣味活動などについての情報提供を行うこと。</t>
    <rPh sb="4" eb="6">
      <t>ヨボウ</t>
    </rPh>
    <rPh sb="10" eb="12">
      <t>チイキ</t>
    </rPh>
    <rPh sb="19" eb="21">
      <t>カツドウ</t>
    </rPh>
    <rPh sb="22" eb="24">
      <t>シュミ</t>
    </rPh>
    <rPh sb="24" eb="26">
      <t>カツドウ</t>
    </rPh>
    <rPh sb="33" eb="35">
      <t>ジョウホウ</t>
    </rPh>
    <rPh sb="35" eb="37">
      <t>テイキョウ</t>
    </rPh>
    <rPh sb="38" eb="39">
      <t>オコナ</t>
    </rPh>
    <phoneticPr fontId="2"/>
  </si>
  <si>
    <t>選択</t>
    <rPh sb="0" eb="2">
      <t>センタク</t>
    </rPh>
    <phoneticPr fontId="2"/>
  </si>
  <si>
    <t xml:space="preserve">動体検知機など居住者の異常を即座に把握できるよう、スマートフォン等と連携可能な見守りシステムを導入し、設定された連絡先に通知される仕組みとする。
</t>
    <rPh sb="51" eb="53">
      <t>セッテイ</t>
    </rPh>
    <rPh sb="56" eb="59">
      <t>レンラクサキ</t>
    </rPh>
    <rPh sb="60" eb="62">
      <t>ツウチ</t>
    </rPh>
    <rPh sb="65" eb="67">
      <t>シク</t>
    </rPh>
    <phoneticPr fontId="2"/>
  </si>
  <si>
    <t>セーフティモデル</t>
    <phoneticPr fontId="2"/>
  </si>
  <si>
    <t>セレクトモデル</t>
    <phoneticPr fontId="2"/>
  </si>
  <si>
    <t>アドバンストモデル</t>
    <phoneticPr fontId="2"/>
  </si>
  <si>
    <t>同じ敷地内に併設施設が設置された場合、その施設と連携し、入居者が利用できる交流の場を設けること。 例：飲食店、福祉施設など</t>
    <rPh sb="49" eb="50">
      <t>レイ</t>
    </rPh>
    <rPh sb="51" eb="53">
      <t>インショク</t>
    </rPh>
    <rPh sb="53" eb="54">
      <t>テン</t>
    </rPh>
    <rPh sb="55" eb="57">
      <t>フクシ</t>
    </rPh>
    <rPh sb="57" eb="59">
      <t>シセツ</t>
    </rPh>
    <phoneticPr fontId="2"/>
  </si>
  <si>
    <t>子供世帯と近居する場合には、優先的な入居枠を設ける。</t>
    <phoneticPr fontId="2"/>
  </si>
  <si>
    <t>別表７　区市町村からの意見の反映に関する基準</t>
    <phoneticPr fontId="2"/>
  </si>
  <si>
    <t>区市町村からの意見の反映</t>
    <rPh sb="0" eb="4">
      <t>クシチョウソン</t>
    </rPh>
    <rPh sb="7" eb="9">
      <t>イケン</t>
    </rPh>
    <rPh sb="10" eb="12">
      <t>ハンエイ</t>
    </rPh>
    <phoneticPr fontId="2"/>
  </si>
  <si>
    <t>別表７</t>
    <rPh sb="0" eb="2">
      <t>ベッピョウ</t>
    </rPh>
    <phoneticPr fontId="2"/>
  </si>
  <si>
    <t>区市町村からの意見の反映に関する基準</t>
    <rPh sb="0" eb="4">
      <t>クシチョウソン</t>
    </rPh>
    <rPh sb="7" eb="9">
      <t>イケン</t>
    </rPh>
    <rPh sb="10" eb="12">
      <t>ハンエイ</t>
    </rPh>
    <rPh sb="13" eb="14">
      <t>カン</t>
    </rPh>
    <rPh sb="16" eb="18">
      <t>キジュン</t>
    </rPh>
    <phoneticPr fontId="2"/>
  </si>
  <si>
    <t>防犯対策用の鍵を使用する。</t>
  </si>
  <si>
    <t>以下の要件をすべて満たす。</t>
    <rPh sb="0" eb="2">
      <t>イカ</t>
    </rPh>
    <rPh sb="3" eb="5">
      <t>ヨウケン</t>
    </rPh>
    <rPh sb="9" eb="10">
      <t>ミ</t>
    </rPh>
    <phoneticPr fontId="2"/>
  </si>
  <si>
    <t>以下のいずれかの設備を整備する。</t>
    <phoneticPr fontId="2"/>
  </si>
  <si>
    <t>以下の要件をすべて満たす危険防止設備等を設置する。</t>
    <rPh sb="0" eb="2">
      <t>イカ</t>
    </rPh>
    <rPh sb="3" eb="5">
      <t>ヨウケン</t>
    </rPh>
    <rPh sb="9" eb="10">
      <t>ミ</t>
    </rPh>
    <phoneticPr fontId="2"/>
  </si>
  <si>
    <t>要綱第４に規定する区市町村からの意見を反映して、高齢者いきいき住宅を整備・運営すること。</t>
    <rPh sb="24" eb="27">
      <t>コウレイシャ</t>
    </rPh>
    <rPh sb="31" eb="33">
      <t>ジュウタク</t>
    </rPh>
    <rPh sb="34" eb="36">
      <t>セイビ</t>
    </rPh>
    <rPh sb="37" eb="39">
      <t>ウンエイ</t>
    </rPh>
    <phoneticPr fontId="2"/>
  </si>
  <si>
    <t>（東京都高齢者いきいき住宅認定制度実施要領第４関係）</t>
    <rPh sb="1" eb="3">
      <t>トウキョウ</t>
    </rPh>
    <rPh sb="3" eb="4">
      <t>ト</t>
    </rPh>
    <rPh sb="4" eb="7">
      <t>コウレイシャ</t>
    </rPh>
    <rPh sb="11" eb="13">
      <t>ジュウタク</t>
    </rPh>
    <rPh sb="13" eb="15">
      <t>ニンテイ</t>
    </rPh>
    <rPh sb="15" eb="17">
      <t>セイド</t>
    </rPh>
    <rPh sb="17" eb="19">
      <t>ジッシ</t>
    </rPh>
    <rPh sb="19" eb="21">
      <t>ヨウリョウ</t>
    </rPh>
    <rPh sb="21" eb="22">
      <t>ダイ</t>
    </rPh>
    <rPh sb="23" eb="25">
      <t>カンケイ</t>
    </rPh>
    <phoneticPr fontId="2"/>
  </si>
  <si>
    <t>東京都高齢者いきいき住宅認定基準チェックシート（セーフティモデル）</t>
    <rPh sb="0" eb="2">
      <t>トウキョウ</t>
    </rPh>
    <rPh sb="2" eb="3">
      <t>ト</t>
    </rPh>
    <rPh sb="3" eb="6">
      <t>コウレイシャ</t>
    </rPh>
    <rPh sb="10" eb="12">
      <t>ジュウタク</t>
    </rPh>
    <rPh sb="12" eb="14">
      <t>ニンテイ</t>
    </rPh>
    <rPh sb="14" eb="16">
      <t>キジュン</t>
    </rPh>
    <phoneticPr fontId="2"/>
  </si>
  <si>
    <t>東京都高齢者いきいき住宅認定基準チェックシート（セレクトモデル）</t>
    <rPh sb="0" eb="2">
      <t>トウキョウ</t>
    </rPh>
    <rPh sb="2" eb="3">
      <t>ト</t>
    </rPh>
    <rPh sb="3" eb="6">
      <t>コウレイシャ</t>
    </rPh>
    <rPh sb="10" eb="12">
      <t>ジュウタク</t>
    </rPh>
    <rPh sb="12" eb="14">
      <t>ニンテイ</t>
    </rPh>
    <rPh sb="14" eb="16">
      <t>キジュン</t>
    </rPh>
    <phoneticPr fontId="2"/>
  </si>
  <si>
    <t>東京都高齢者いきいき住宅認定基準チェックシート（アドバンストモデル）</t>
    <rPh sb="0" eb="2">
      <t>トウキョウ</t>
    </rPh>
    <rPh sb="2" eb="3">
      <t>ト</t>
    </rPh>
    <rPh sb="3" eb="6">
      <t>コウレイシャ</t>
    </rPh>
    <rPh sb="10" eb="12">
      <t>ジュウタク</t>
    </rPh>
    <rPh sb="12" eb="14">
      <t>ニンテイ</t>
    </rPh>
    <rPh sb="14" eb="16">
      <t>キジュン</t>
    </rPh>
    <phoneticPr fontId="2"/>
  </si>
  <si>
    <t>別表１　立地に関する基準</t>
    <rPh sb="0" eb="2">
      <t>ベッピョウ</t>
    </rPh>
    <rPh sb="4" eb="6">
      <t>リッチ</t>
    </rPh>
    <rPh sb="7" eb="8">
      <t>カン</t>
    </rPh>
    <rPh sb="10" eb="12">
      <t>キジュン</t>
    </rPh>
    <phoneticPr fontId="2"/>
  </si>
  <si>
    <t>別表２－１　住戸内に関する基準</t>
    <rPh sb="0" eb="2">
      <t>ベッピョウ</t>
    </rPh>
    <rPh sb="6" eb="8">
      <t>ジュウコ</t>
    </rPh>
    <rPh sb="8" eb="9">
      <t>ナイ</t>
    </rPh>
    <rPh sb="10" eb="11">
      <t>カン</t>
    </rPh>
    <rPh sb="13" eb="15">
      <t>キジュン</t>
    </rPh>
    <phoneticPr fontId="2"/>
  </si>
  <si>
    <t>別表２－２　住戸内に関する基準</t>
    <rPh sb="0" eb="2">
      <t>ベッピョウ</t>
    </rPh>
    <rPh sb="6" eb="8">
      <t>ジュウコ</t>
    </rPh>
    <rPh sb="8" eb="9">
      <t>ナイ</t>
    </rPh>
    <rPh sb="10" eb="11">
      <t>カン</t>
    </rPh>
    <rPh sb="13" eb="15">
      <t>キジュン</t>
    </rPh>
    <phoneticPr fontId="2"/>
  </si>
  <si>
    <t>別表３－２　共用部分に関する基準</t>
    <rPh sb="0" eb="2">
      <t>ベッピョウ</t>
    </rPh>
    <rPh sb="6" eb="8">
      <t>キョウヨウ</t>
    </rPh>
    <rPh sb="8" eb="10">
      <t>ブブン</t>
    </rPh>
    <rPh sb="11" eb="12">
      <t>カン</t>
    </rPh>
    <rPh sb="14" eb="16">
      <t>キジュン</t>
    </rPh>
    <phoneticPr fontId="2"/>
  </si>
  <si>
    <t>別表４－１　コミュニティに関する基準</t>
    <rPh sb="0" eb="2">
      <t>ベッピョウ</t>
    </rPh>
    <rPh sb="13" eb="14">
      <t>カン</t>
    </rPh>
    <rPh sb="16" eb="18">
      <t>キジュン</t>
    </rPh>
    <phoneticPr fontId="2"/>
  </si>
  <si>
    <t>別表４－２　コミュニティに関する基準</t>
    <rPh sb="0" eb="2">
      <t>ベッピョウ</t>
    </rPh>
    <rPh sb="13" eb="14">
      <t>カン</t>
    </rPh>
    <rPh sb="16" eb="18">
      <t>キジュン</t>
    </rPh>
    <phoneticPr fontId="2"/>
  </si>
  <si>
    <t>別表６　管理・運営に関する基準</t>
    <rPh sb="0" eb="2">
      <t>ベッピョウ</t>
    </rPh>
    <rPh sb="4" eb="6">
      <t>カンリ</t>
    </rPh>
    <rPh sb="7" eb="9">
      <t>ウンエイ</t>
    </rPh>
    <rPh sb="10" eb="11">
      <t>カン</t>
    </rPh>
    <rPh sb="13" eb="15">
      <t>キジュン</t>
    </rPh>
    <phoneticPr fontId="2"/>
  </si>
  <si>
    <t>地域コミュニティへの参加促進</t>
    <rPh sb="0" eb="2">
      <t>チイキ</t>
    </rPh>
    <rPh sb="10" eb="12">
      <t>サンカ</t>
    </rPh>
    <rPh sb="12" eb="14">
      <t>ソクシン</t>
    </rPh>
    <phoneticPr fontId="2"/>
  </si>
  <si>
    <t>※別紙５～７の選択項目から３以上</t>
    <rPh sb="1" eb="3">
      <t>ベッシ</t>
    </rPh>
    <rPh sb="7" eb="9">
      <t>センタク</t>
    </rPh>
    <rPh sb="9" eb="11">
      <t>コウモク</t>
    </rPh>
    <rPh sb="14" eb="16">
      <t>イジョウ</t>
    </rPh>
    <phoneticPr fontId="2"/>
  </si>
  <si>
    <t>※別表５～７の選択項目から３以上</t>
    <rPh sb="1" eb="3">
      <t>ベッピョウ</t>
    </rPh>
    <rPh sb="7" eb="9">
      <t>センタク</t>
    </rPh>
    <rPh sb="9" eb="11">
      <t>コウモク</t>
    </rPh>
    <rPh sb="14" eb="16">
      <t>イジョウ</t>
    </rPh>
    <phoneticPr fontId="2"/>
  </si>
  <si>
    <t>「高齢者向け住宅における生活支援サービス提供のあり方指針」を踏まえ、入居者の自由なサービス選択を不当に制限するものでないこと。</t>
    <rPh sb="1" eb="4">
      <t>コウレイシャ</t>
    </rPh>
    <rPh sb="4" eb="5">
      <t>ム</t>
    </rPh>
    <rPh sb="6" eb="8">
      <t>ジュウタク</t>
    </rPh>
    <rPh sb="12" eb="14">
      <t>セイカツ</t>
    </rPh>
    <rPh sb="14" eb="16">
      <t>シエン</t>
    </rPh>
    <rPh sb="20" eb="22">
      <t>テイキョウ</t>
    </rPh>
    <rPh sb="25" eb="26">
      <t>カタ</t>
    </rPh>
    <rPh sb="26" eb="28">
      <t>シシン</t>
    </rPh>
    <rPh sb="30" eb="31">
      <t>フ</t>
    </rPh>
    <rPh sb="34" eb="37">
      <t>ニュウキョシャ</t>
    </rPh>
    <rPh sb="38" eb="40">
      <t>ジユウ</t>
    </rPh>
    <rPh sb="45" eb="47">
      <t>センタク</t>
    </rPh>
    <rPh sb="48" eb="50">
      <t>フトウ</t>
    </rPh>
    <rPh sb="51" eb="53">
      <t>セイゲン</t>
    </rPh>
    <phoneticPr fontId="2"/>
  </si>
  <si>
    <t>落下物による危険防止の観点から、窓や開放廊下・階段の直下に道路、通路又は出入口がある場合には、窓台や腰壁上部等に物を置かないよう、継続的に周知すること。</t>
    <rPh sb="48" eb="49">
      <t>ダイ</t>
    </rPh>
    <phoneticPr fontId="2"/>
  </si>
  <si>
    <t>以下に例示するもののうちいずれかのような、見守り設備を整備する。</t>
    <rPh sb="0" eb="2">
      <t>イカ</t>
    </rPh>
    <rPh sb="21" eb="23">
      <t>ミマモ</t>
    </rPh>
    <rPh sb="24" eb="26">
      <t>セツビ</t>
    </rPh>
    <rPh sb="27" eb="29">
      <t>セイビ</t>
    </rPh>
    <phoneticPr fontId="2"/>
  </si>
  <si>
    <t>共同住宅の住戸で、両側に居室がある廊下における場合、廊下の幅は1.6ｍ以上、その他の廊下における場合1.2ｍ以上確保すること。</t>
    <rPh sb="56" eb="58">
      <t>カクホ</t>
    </rPh>
    <phoneticPr fontId="2"/>
  </si>
  <si>
    <r>
      <t>支援サービスの提携に当たり、以下に例示するもの</t>
    </r>
    <r>
      <rPr>
        <sz val="11"/>
        <color theme="1"/>
        <rFont val="Yu Gothic"/>
        <family val="3"/>
        <charset val="128"/>
        <scheme val="minor"/>
      </rPr>
      <t>など、</t>
    </r>
    <r>
      <rPr>
        <sz val="11"/>
        <color theme="1"/>
        <rFont val="Yu Gothic"/>
        <family val="2"/>
        <scheme val="minor"/>
      </rPr>
      <t>必要なルール等を定めること。</t>
    </r>
    <phoneticPr fontId="2"/>
  </si>
  <si>
    <t>必須</t>
    <phoneticPr fontId="2"/>
  </si>
  <si>
    <t xml:space="preserve">玄関の出入口の段差で、くつずりと玄関外側の高低差を20mm以下とし、かつ、くつずりと玄関土間の高低差を５mm以下としたもの。ただし、木造住宅の場合はこの限りではないが、可能な限り段差を抑えるよう配慮すること。
</t>
    <rPh sb="66" eb="68">
      <t>モクゾウ</t>
    </rPh>
    <rPh sb="68" eb="70">
      <t>ジュウタク</t>
    </rPh>
    <rPh sb="71" eb="73">
      <t>バアイ</t>
    </rPh>
    <rPh sb="76" eb="77">
      <t>カギ</t>
    </rPh>
    <rPh sb="84" eb="86">
      <t>カノウ</t>
    </rPh>
    <rPh sb="87" eb="88">
      <t>カギ</t>
    </rPh>
    <rPh sb="89" eb="91">
      <t>ダンサ</t>
    </rPh>
    <rPh sb="92" eb="93">
      <t>オサ</t>
    </rPh>
    <rPh sb="97" eb="99">
      <t>ハイリョ</t>
    </rPh>
    <phoneticPr fontId="2"/>
  </si>
  <si>
    <t>玄関の外側（共用玄関部分に１か所でも可）に室内との通話機能を有したカメラ付きインターホン等を設置する。</t>
    <rPh sb="6" eb="8">
      <t>キョウヨウ</t>
    </rPh>
    <rPh sb="8" eb="10">
      <t>ゲンカン</t>
    </rPh>
    <rPh sb="10" eb="12">
      <t>ブブン</t>
    </rPh>
    <rPh sb="15" eb="16">
      <t>ショ</t>
    </rPh>
    <rPh sb="18" eb="19">
      <t>カ</t>
    </rPh>
    <phoneticPr fontId="2"/>
  </si>
  <si>
    <t>JIS A 1418-2（建築物の床衝撃音遮断性能の測定方法）による床衝撃音レベルに対して、JIS A 1419-2（建築物及び建築部材の遮音性能の評価方法）による床衝撃音遮断性能 Li,r,H-65 等級相当以上とする。</t>
    <phoneticPr fontId="2"/>
  </si>
  <si>
    <t>家事の軽減、日常生活の安全性・利便性の向上などの観点から、以下に例示するもののうちいずれかを採用するなど、掃除やメンテナンスが容易で、高齢者にとって使いやすい設備を採用する。</t>
    <rPh sb="0" eb="2">
      <t>カジ</t>
    </rPh>
    <rPh sb="3" eb="5">
      <t>ケイゲン</t>
    </rPh>
    <rPh sb="6" eb="8">
      <t>ニチジョウ</t>
    </rPh>
    <rPh sb="8" eb="10">
      <t>セイカツ</t>
    </rPh>
    <rPh sb="11" eb="14">
      <t>アンゼンセイ</t>
    </rPh>
    <rPh sb="15" eb="17">
      <t>リベン</t>
    </rPh>
    <rPh sb="17" eb="18">
      <t>セイ</t>
    </rPh>
    <rPh sb="19" eb="21">
      <t>コウジョウ</t>
    </rPh>
    <rPh sb="24" eb="26">
      <t>カンテン</t>
    </rPh>
    <rPh sb="46" eb="48">
      <t>サイヨウ</t>
    </rPh>
    <rPh sb="53" eb="54">
      <t>ジョ</t>
    </rPh>
    <rPh sb="62" eb="64">
      <t>ヨウイ</t>
    </rPh>
    <rPh sb="66" eb="69">
      <t>コウレイシャ</t>
    </rPh>
    <rPh sb="73" eb="74">
      <t>ツカ</t>
    </rPh>
    <rPh sb="78" eb="80">
      <t>セツビ</t>
    </rPh>
    <rPh sb="81" eb="83">
      <t>サイヨウ</t>
    </rPh>
    <phoneticPr fontId="2"/>
  </si>
  <si>
    <t>外壁、窓等を通しての熱損失等のより大きな削減のための対策（断熱等性能等級５に相当する程度）が講じられている。</t>
    <rPh sb="29" eb="31">
      <t>ダンネツ</t>
    </rPh>
    <rPh sb="31" eb="32">
      <t>トウ</t>
    </rPh>
    <rPh sb="32" eb="34">
      <t>セイノウ</t>
    </rPh>
    <rPh sb="34" eb="36">
      <t>トウキュウ</t>
    </rPh>
    <rPh sb="38" eb="40">
      <t>ソウトウ</t>
    </rPh>
    <rPh sb="42" eb="44">
      <t>テイド</t>
    </rPh>
    <rPh sb="46" eb="47">
      <t>コウ</t>
    </rPh>
    <phoneticPr fontId="2"/>
  </si>
  <si>
    <t>一次エネルギー消費量の著しい削減のための対策（一次エネルギー消費量等級６に相当する程度 ）が講じられている。</t>
    <rPh sb="23" eb="25">
      <t>イチジ</t>
    </rPh>
    <rPh sb="30" eb="33">
      <t>ショウヒリョウ</t>
    </rPh>
    <rPh sb="33" eb="35">
      <t>トウキュウ</t>
    </rPh>
    <rPh sb="37" eb="39">
      <t>ソウトウ</t>
    </rPh>
    <rPh sb="41" eb="43">
      <t>テイド</t>
    </rPh>
    <phoneticPr fontId="2"/>
  </si>
  <si>
    <t>床スラブ厚が 150mm 以上の鉄筋コンクリート造、鉄骨鉄筋コンクリート造若しくは鉄骨コンクリート造で普通コンクリートを用いた物又はこれらと同等の面密度を有するものとする。</t>
    <phoneticPr fontId="2"/>
  </si>
  <si>
    <t>界壁の厚みが 120mm 以上の鉄筋コンクリート造、鉄骨鉄筋コンクリート造若しくは鉄骨コンクリート造で普通コンクリートを用いた物又はこれらと同等の面密度を有するものとする。</t>
    <phoneticPr fontId="2"/>
  </si>
  <si>
    <t>JIS A 1419-1（建築物及び建築部材の遮音性能の評価方法）による音響透過損失等級Rr-45 等級相当以上とする。</t>
    <phoneticPr fontId="2"/>
  </si>
  <si>
    <t>リビングや寝室などの日常生活において長く過ごす空間を中心に、採光や通風等について適切な環境を整える。</t>
    <rPh sb="5" eb="7">
      <t>シンシツ</t>
    </rPh>
    <rPh sb="10" eb="12">
      <t>ニチジョウ</t>
    </rPh>
    <rPh sb="12" eb="14">
      <t>セイカツ</t>
    </rPh>
    <rPh sb="18" eb="19">
      <t>ナガ</t>
    </rPh>
    <rPh sb="20" eb="21">
      <t>ス</t>
    </rPh>
    <rPh sb="23" eb="25">
      <t>クウカン</t>
    </rPh>
    <rPh sb="26" eb="28">
      <t>チュウシン</t>
    </rPh>
    <rPh sb="30" eb="32">
      <t>サイコウ</t>
    </rPh>
    <rPh sb="33" eb="35">
      <t>ツウフウ</t>
    </rPh>
    <rPh sb="35" eb="36">
      <t>トウ</t>
    </rPh>
    <rPh sb="40" eb="42">
      <t>テキセツ</t>
    </rPh>
    <rPh sb="43" eb="45">
      <t>カンキョウ</t>
    </rPh>
    <rPh sb="46" eb="47">
      <t>トトノ</t>
    </rPh>
    <phoneticPr fontId="2"/>
  </si>
  <si>
    <t>Siセンサーなどの安全装置がついているガスコンロやIHコンロにするなど、火災防止のための安全対策を講じる。</t>
    <rPh sb="36" eb="38">
      <t>カサイ</t>
    </rPh>
    <rPh sb="38" eb="40">
      <t>ボウシ</t>
    </rPh>
    <rPh sb="44" eb="46">
      <t>アンゼン</t>
    </rPh>
    <rPh sb="46" eb="48">
      <t>タイサク</t>
    </rPh>
    <phoneticPr fontId="2"/>
  </si>
  <si>
    <t>衣服の着脱のための手すりが設置されているか、設置できる構造になっていること。</t>
    <rPh sb="9" eb="10">
      <t>テ</t>
    </rPh>
    <rPh sb="22" eb="24">
      <t>セッチ</t>
    </rPh>
    <rPh sb="27" eb="29">
      <t>コウゾウ</t>
    </rPh>
    <phoneticPr fontId="2"/>
  </si>
  <si>
    <t>住戸内には火災に備えた防火設備を整備し、煙感知器や熱感知器を設置すること。</t>
    <phoneticPr fontId="2"/>
  </si>
  <si>
    <t>日常使用する収納スペースについて、適切な量が確保されるとともに、使いやすさに配慮されていること。</t>
    <rPh sb="32" eb="33">
      <t>ツカ</t>
    </rPh>
    <rPh sb="38" eb="40">
      <t>ハイリョ</t>
    </rPh>
    <phoneticPr fontId="2"/>
  </si>
  <si>
    <t>別表３－１　共用部に関する基準</t>
    <rPh sb="0" eb="2">
      <t>ベッピョウ</t>
    </rPh>
    <rPh sb="6" eb="8">
      <t>キョウヨウ</t>
    </rPh>
    <rPh sb="10" eb="11">
      <t>カン</t>
    </rPh>
    <rPh sb="13" eb="15">
      <t>キジュン</t>
    </rPh>
    <phoneticPr fontId="2"/>
  </si>
  <si>
    <t>火災対策として、共用部における火災報知器や自動消火設備を設置するとともに、避難経路の確保、消火器の常備、煙感知器・熱感知器の導入を行い、火災発生時の初期対応能力を高めている。</t>
    <phoneticPr fontId="2"/>
  </si>
  <si>
    <t>エントランスホールや集会所等にある開口部と認識しにくい大きな透明ガラスは、衝突による事故を防止するため、安全ガラスとするか、衝突防止シールを貼る等、視認性を高める配慮がなされている。</t>
    <rPh sb="17" eb="20">
      <t>カイコウブ</t>
    </rPh>
    <rPh sb="21" eb="23">
      <t>ニンシキ</t>
    </rPh>
    <rPh sb="82" eb="84">
      <t>ハイリョ</t>
    </rPh>
    <phoneticPr fontId="2"/>
  </si>
  <si>
    <t>避難経路にある建具の握り手が握り玉形式のように握力が必要なものや、複雑な機構による形式でなく、レバーハンドル形式等使いやすいものとする。</t>
    <phoneticPr fontId="2"/>
  </si>
  <si>
    <t>以下に例示するもののうちいずれかの対策を行うなど、防災に関する対策を講じていること。</t>
    <rPh sb="17" eb="19">
      <t>タイサク</t>
    </rPh>
    <rPh sb="20" eb="21">
      <t>オコナ</t>
    </rPh>
    <phoneticPr fontId="2"/>
  </si>
  <si>
    <t>以下に例示するもののうちいずれかの対策を行うなど、防犯対策を講じていること。</t>
    <rPh sb="17" eb="19">
      <t>タイサク</t>
    </rPh>
    <rPh sb="20" eb="21">
      <t>オコナ</t>
    </rPh>
    <phoneticPr fontId="2"/>
  </si>
  <si>
    <t xml:space="preserve">共用廊下の床が、段差のない構造であること。高低差が生じる場合にあっては、次に掲げる基準に適合していること。
</t>
    <rPh sb="8" eb="10">
      <t>ダンサ</t>
    </rPh>
    <rPh sb="13" eb="15">
      <t>コウゾウ</t>
    </rPh>
    <phoneticPr fontId="2"/>
  </si>
  <si>
    <t>踊り場付き折れ階段又は直階段であること。</t>
    <rPh sb="12" eb="13">
      <t>カイ</t>
    </rPh>
    <phoneticPr fontId="2"/>
  </si>
  <si>
    <t>エレベーターを設置する場合、エレベーターを利用し認定対象住戸から建物出入口のある階まで到達でき、かつ、認定対象住戸からエレベーターを経て建物出入口に至る少なくとも一の経路上に存するエレベーター及びエレベーターホールが、次に掲げる基準に適合していること。</t>
    <rPh sb="24" eb="26">
      <t>ニンテイ</t>
    </rPh>
    <rPh sb="51" eb="53">
      <t>ニンテイ</t>
    </rPh>
    <phoneticPr fontId="2"/>
  </si>
  <si>
    <t>エレベーター及びエレベーターホールが、次に掲げる基準に適合していること。（ただし、ホームエレベーターを設置する場合はこの限りではない。）</t>
    <phoneticPr fontId="2"/>
  </si>
  <si>
    <t>共用玄関の扉を自動ドアとする場合は、前後に段差を設けないこと。</t>
    <rPh sb="14" eb="16">
      <t>バアイ</t>
    </rPh>
    <phoneticPr fontId="2"/>
  </si>
  <si>
    <t>集会室や交流スペースを設置する場合、仕様等については住戸内に関する基準及び共有部に関する基準の規定を準用する。ただし、施設の用途により関係する法令、基準等の定めがある場合は、それぞれの法令、基準等を遵守すること。また、入居者だけでなく地域住民も利用できるようにする場合は、居住者専用エリアには居住者以外出入りできないような開閉・施錠方法、セキュリティ対策を講じる。</t>
    <rPh sb="26" eb="29">
      <t>ジュウコナイ</t>
    </rPh>
    <rPh sb="30" eb="31">
      <t>カン</t>
    </rPh>
    <rPh sb="33" eb="35">
      <t>キジュン</t>
    </rPh>
    <rPh sb="35" eb="36">
      <t>オヨ</t>
    </rPh>
    <rPh sb="37" eb="39">
      <t>キョウユウ</t>
    </rPh>
    <rPh sb="39" eb="40">
      <t>ブ</t>
    </rPh>
    <rPh sb="41" eb="42">
      <t>カン</t>
    </rPh>
    <rPh sb="44" eb="46">
      <t>キジュン</t>
    </rPh>
    <phoneticPr fontId="2"/>
  </si>
  <si>
    <t>以下に例示するもののうちいずれかを採用するなど、入居者が交流できる空間を設置すること。</t>
    <rPh sb="17" eb="19">
      <t>サイヨウ</t>
    </rPh>
    <phoneticPr fontId="2"/>
  </si>
  <si>
    <t>屋外スペースを設置する場合、以下に例示するもののうちいずれかに類するような、居住者のコミュニティ形成上、有効と認められる設備、備品を設ける。</t>
    <rPh sb="31" eb="32">
      <t>ルイ</t>
    </rPh>
    <phoneticPr fontId="2"/>
  </si>
  <si>
    <t xml:space="preserve">入居者の交流機会の創出
</t>
    <phoneticPr fontId="2"/>
  </si>
  <si>
    <t>入居者のコミュニティが形成されていくきっかけづくりを目的として、以下に例示する取組のうちいずれかを参考に実施する。</t>
    <phoneticPr fontId="2"/>
  </si>
  <si>
    <t>入居者同士一緒に食事を食べる、一緒に清掃を行う、一緒に植栽の手入れをするなど、物件内での日常生活の一部を、月に1回など定期的に、あるいは不定期で入居者同士一緒に行う機会にして、親交を深める。</t>
    <phoneticPr fontId="2"/>
  </si>
  <si>
    <t>地域コミュニティとの交流のきっかけをつくることを目的として、以下に例示する取組のうちいずれかを年に数回、継続的に実施する。</t>
    <phoneticPr fontId="2"/>
  </si>
  <si>
    <t>住宅内で開催される、共通の趣味や関心事で参加する機会（上記ウ）は、地域住民も参加できる機会として、そこに参加した地域住民と入居者が交流を通じて親交を深める機会とする。
そうした教室やワークショップ、体験会といった機会の講師などは、地域でそうした活動を行っている方に担ってもらう。</t>
    <phoneticPr fontId="2"/>
  </si>
  <si>
    <t>入居募集の際、入居希望者に対し、当該認定住宅が、入居者同士あるいは入居者と地域住民との交流機会を設ける住まいであることを提示し、管理運営者から交流機会への参加を促すことを行う旨を伝える。</t>
    <rPh sb="45" eb="47">
      <t>キカイ</t>
    </rPh>
    <rPh sb="48" eb="49">
      <t>モウ</t>
    </rPh>
    <phoneticPr fontId="2"/>
  </si>
  <si>
    <t>以下に例示するもののうちいずれかに関する情報提供を行うなど、併設施設や近隣医療機関等に関する情報提供を行い、高齢者支援サービスの選択機会を充実させること。</t>
    <rPh sb="30" eb="32">
      <t>ヘイセツ</t>
    </rPh>
    <rPh sb="32" eb="34">
      <t>シセツ</t>
    </rPh>
    <rPh sb="35" eb="37">
      <t>キンリン</t>
    </rPh>
    <rPh sb="37" eb="41">
      <t>イリョウキカン</t>
    </rPh>
    <rPh sb="41" eb="42">
      <t>トウ</t>
    </rPh>
    <rPh sb="43" eb="44">
      <t>カン</t>
    </rPh>
    <rPh sb="46" eb="48">
      <t>ジョウホウ</t>
    </rPh>
    <rPh sb="48" eb="50">
      <t>テイキョウ</t>
    </rPh>
    <rPh sb="51" eb="52">
      <t>オコナ</t>
    </rPh>
    <rPh sb="64" eb="68">
      <t>センタクキカイ</t>
    </rPh>
    <rPh sb="69" eb="71">
      <t>ジュウジツ</t>
    </rPh>
    <phoneticPr fontId="2"/>
  </si>
  <si>
    <t>入居者本人が自主的に体調確認を行うための設備として、血圧計、体温計、体重計等の測定機器を設置すること。</t>
    <phoneticPr fontId="2"/>
  </si>
  <si>
    <t>スマートウォッチやウェアラブル端末等の利用により、入居者本人が自らの健康維持を図れる環境を整備すること。</t>
    <phoneticPr fontId="2"/>
  </si>
  <si>
    <t>以下に例示するもののうちいずれかを採用するなど、見守りサービスを導入すること。</t>
    <rPh sb="17" eb="19">
      <t>サイヨウ</t>
    </rPh>
    <phoneticPr fontId="2"/>
  </si>
  <si>
    <t>居住支援法人等との連携</t>
    <rPh sb="0" eb="2">
      <t>キョジュウ</t>
    </rPh>
    <rPh sb="2" eb="4">
      <t>シエン</t>
    </rPh>
    <rPh sb="4" eb="6">
      <t>ホウジン</t>
    </rPh>
    <rPh sb="6" eb="7">
      <t>トウ</t>
    </rPh>
    <rPh sb="9" eb="11">
      <t>レンケイ</t>
    </rPh>
    <phoneticPr fontId="2"/>
  </si>
  <si>
    <t>以下に例示するもののうちいずれかを採用するなど、高齢者世帯の入居への配慮をすること。</t>
    <rPh sb="17" eb="19">
      <t>サイヨウ</t>
    </rPh>
    <phoneticPr fontId="2"/>
  </si>
  <si>
    <t>入居後のトラブル等の防止のため、賃貸借契約書に以下に例示するもののうちいずれかのような条項を加えること。</t>
    <rPh sb="0" eb="2">
      <t>ニュウキョ</t>
    </rPh>
    <rPh sb="2" eb="3">
      <t>ゴ</t>
    </rPh>
    <rPh sb="8" eb="9">
      <t>トウ</t>
    </rPh>
    <rPh sb="10" eb="12">
      <t>ボウシ</t>
    </rPh>
    <rPh sb="16" eb="19">
      <t>チンタイシャク</t>
    </rPh>
    <rPh sb="19" eb="22">
      <t>ケイヤクショ</t>
    </rPh>
    <rPh sb="23" eb="25">
      <t>イカ</t>
    </rPh>
    <rPh sb="26" eb="28">
      <t>レイジ</t>
    </rPh>
    <rPh sb="43" eb="45">
      <t>ジョウコウ</t>
    </rPh>
    <rPh sb="46" eb="47">
      <t>クワ</t>
    </rPh>
    <phoneticPr fontId="2"/>
  </si>
  <si>
    <t>入居募集時における必要な情報の提供として、ア及びイを行うこと。</t>
    <rPh sb="22" eb="23">
      <t>オヨ</t>
    </rPh>
    <rPh sb="26" eb="27">
      <t>オコナ</t>
    </rPh>
    <phoneticPr fontId="2"/>
  </si>
  <si>
    <t>以下に例示するもののうち一つを採用するなど、必要な情報を提供すること。</t>
    <rPh sb="12" eb="13">
      <t>ヒト</t>
    </rPh>
    <rPh sb="15" eb="17">
      <t>サイヨウ</t>
    </rPh>
    <phoneticPr fontId="2"/>
  </si>
  <si>
    <t>物件の管理費、サービス費等を徴収する場合は、家賃と物件の管理費とサービス費用を区別して入居者に説明すること。また、管理人やサービス提供のための職員等を配置する場合には、その勤務時間や職能もあわせて説明すること。</t>
    <rPh sb="39" eb="41">
      <t>クベツ</t>
    </rPh>
    <rPh sb="57" eb="59">
      <t>カンリ</t>
    </rPh>
    <rPh sb="59" eb="60">
      <t>ニン</t>
    </rPh>
    <rPh sb="65" eb="67">
      <t>テイキョウ</t>
    </rPh>
    <rPh sb="71" eb="73">
      <t>ショクイン</t>
    </rPh>
    <rPh sb="73" eb="74">
      <t>トウ</t>
    </rPh>
    <rPh sb="88" eb="90">
      <t>ジカン</t>
    </rPh>
    <rPh sb="91" eb="93">
      <t>ショクノウ</t>
    </rPh>
    <phoneticPr fontId="2"/>
  </si>
  <si>
    <t>入居時に入居予定者に対して、常時介護が必要になった場合には認定事業者又は管理・運営責任者に連絡するよう説明すること。</t>
    <rPh sb="14" eb="16">
      <t>ジョウジ</t>
    </rPh>
    <phoneticPr fontId="2"/>
  </si>
  <si>
    <t>認定事業者又は管理・運営責任者は、介護が必要になった入居者に対し、区市町村や区市町村居住支援協議会等と連携して適切な福祉サービスへのつなぎを行うこと。</t>
    <rPh sb="17" eb="19">
      <t>カイゴ</t>
    </rPh>
    <rPh sb="38" eb="39">
      <t>ク</t>
    </rPh>
    <rPh sb="39" eb="41">
      <t>シチョウ</t>
    </rPh>
    <rPh sb="41" eb="42">
      <t>ムラ</t>
    </rPh>
    <phoneticPr fontId="2"/>
  </si>
  <si>
    <t>居室 （一体で利用できる居室を含む）の面積が内法寸法で９㎡以上であること。</t>
    <rPh sb="0" eb="2">
      <t>キョシツ</t>
    </rPh>
    <rPh sb="4" eb="6">
      <t>イッタイ</t>
    </rPh>
    <rPh sb="7" eb="9">
      <t>リヨウ</t>
    </rPh>
    <rPh sb="12" eb="14">
      <t>キョシツ</t>
    </rPh>
    <rPh sb="15" eb="16">
      <t>フク</t>
    </rPh>
    <phoneticPr fontId="2"/>
  </si>
  <si>
    <t>食料品や日用品などが購入できるスーパーなどの商業施設が、原則として敷地出入口から徒歩圏内（注１）にあること。</t>
    <rPh sb="28" eb="30">
      <t>ゲンソク</t>
    </rPh>
    <rPh sb="33" eb="35">
      <t>シキチ</t>
    </rPh>
    <rPh sb="35" eb="38">
      <t>デイリグチ</t>
    </rPh>
    <rPh sb="40" eb="42">
      <t>トホ</t>
    </rPh>
    <rPh sb="42" eb="44">
      <t>ケンナイ</t>
    </rPh>
    <rPh sb="45" eb="46">
      <t>チュウ</t>
    </rPh>
    <phoneticPr fontId="2"/>
  </si>
  <si>
    <t>上がりかまち部の昇降や靴の着脱のための手すりが設置されているか、設置できる構造になっていること。</t>
    <rPh sb="6" eb="7">
      <t>ブ</t>
    </rPh>
    <phoneticPr fontId="2"/>
  </si>
  <si>
    <t>洗面所の水栓金具はレバー式等操作しやすい形状とし、給湯温度の制御が可能な水栓金具とする。</t>
    <phoneticPr fontId="2"/>
  </si>
  <si>
    <t>（ｵ）</t>
    <phoneticPr fontId="2"/>
  </si>
  <si>
    <t>安心して日常生活を送るための配慮事項</t>
    <phoneticPr fontId="2"/>
  </si>
  <si>
    <t>最低限の備蓄品リスト（飲料水・非常食・簡易トイレなど）</t>
    <phoneticPr fontId="2"/>
  </si>
  <si>
    <t>給水袋やポリタンク等の紹介</t>
    <phoneticPr fontId="2"/>
  </si>
  <si>
    <t>以下に例示する情報を掲示・案内することにより、入居者自身が災害発生に備えるよう、継続的に周知すること。</t>
    <phoneticPr fontId="2"/>
  </si>
  <si>
    <t>案内のタイミング（入居時・防災週間・台風期など）に考慮した、備蓄を促すお知らせの配布、掲示</t>
    <phoneticPr fontId="2"/>
  </si>
  <si>
    <t>入居者が参加する定期的な防災訓練などの住民参加型イベントを開催する。</t>
    <rPh sb="0" eb="3">
      <t>ニュウキョシャ</t>
    </rPh>
    <rPh sb="4" eb="6">
      <t>サンカ</t>
    </rPh>
    <rPh sb="8" eb="11">
      <t>テイキテキ</t>
    </rPh>
    <phoneticPr fontId="2"/>
  </si>
  <si>
    <t>認定事業者及び管理運営者は、いきいき住宅の入居者に対し主に介護保険制度を活用した高齢者支援サービスを提供しないこと。</t>
    <rPh sb="0" eb="2">
      <t>ニンテイ</t>
    </rPh>
    <rPh sb="2" eb="5">
      <t>ジギョウシャ</t>
    </rPh>
    <rPh sb="5" eb="6">
      <t>オヨ</t>
    </rPh>
    <rPh sb="7" eb="9">
      <t>カンリ</t>
    </rPh>
    <rPh sb="9" eb="11">
      <t>ウンエイ</t>
    </rPh>
    <rPh sb="11" eb="12">
      <t>シャ</t>
    </rPh>
    <rPh sb="18" eb="20">
      <t>ジュウタク</t>
    </rPh>
    <rPh sb="21" eb="24">
      <t>ニュウキョシャ</t>
    </rPh>
    <rPh sb="25" eb="26">
      <t>タイ</t>
    </rPh>
    <rPh sb="27" eb="28">
      <t>オモ</t>
    </rPh>
    <rPh sb="29" eb="31">
      <t>カイゴ</t>
    </rPh>
    <rPh sb="31" eb="33">
      <t>ホケン</t>
    </rPh>
    <rPh sb="33" eb="35">
      <t>セイド</t>
    </rPh>
    <rPh sb="36" eb="38">
      <t>カツヨウ</t>
    </rPh>
    <rPh sb="40" eb="43">
      <t>コウレイシャ</t>
    </rPh>
    <rPh sb="43" eb="45">
      <t>シエン</t>
    </rPh>
    <rPh sb="50" eb="52">
      <t>テイキョウ</t>
    </rPh>
    <phoneticPr fontId="2"/>
  </si>
  <si>
    <t>現地見学会を開催し、高齢者世帯が実際の居住環境を体感できる機会を提供する。</t>
    <phoneticPr fontId="2"/>
  </si>
  <si>
    <t>調湿、防臭効果のある内装材等を採用する。</t>
    <phoneticPr fontId="2"/>
  </si>
  <si>
    <t>転倒防止
転落防止
衝突防止</t>
    <phoneticPr fontId="2"/>
  </si>
  <si>
    <t>認定事業者又は管理・運営責任者は、当該認定住宅について、認定制度の目的に沿って適切に管理・運営すること。</t>
    <rPh sb="5" eb="6">
      <t>マタ</t>
    </rPh>
    <rPh sb="28" eb="30">
      <t>ニンテイ</t>
    </rPh>
    <rPh sb="30" eb="32">
      <t>セイド</t>
    </rPh>
    <phoneticPr fontId="2"/>
  </si>
  <si>
    <t>上記基準に適合し、高齢者いきいき住宅供給促進事業補助金交付要綱の第６第２項の規定に基づく補助金の加算を申請する場合は、本項目を選択すること。なお、本項目を選択した場合は、選択項目の適合項目数には算入しない。</t>
    <rPh sb="0" eb="2">
      <t>ジョウキ</t>
    </rPh>
    <rPh sb="2" eb="4">
      <t>キジュン</t>
    </rPh>
    <rPh sb="5" eb="7">
      <t>テキゴウ</t>
    </rPh>
    <rPh sb="32" eb="33">
      <t>ダイ</t>
    </rPh>
    <rPh sb="34" eb="35">
      <t>ダイ</t>
    </rPh>
    <rPh sb="36" eb="37">
      <t>コウ</t>
    </rPh>
    <rPh sb="38" eb="40">
      <t>キテイ</t>
    </rPh>
    <rPh sb="41" eb="42">
      <t>モト</t>
    </rPh>
    <rPh sb="44" eb="47">
      <t>ホジョキン</t>
    </rPh>
    <rPh sb="48" eb="50">
      <t>カサン</t>
    </rPh>
    <rPh sb="51" eb="53">
      <t>シンセイ</t>
    </rPh>
    <rPh sb="55" eb="57">
      <t>バアイ</t>
    </rPh>
    <rPh sb="59" eb="60">
      <t>ホン</t>
    </rPh>
    <rPh sb="60" eb="62">
      <t>コウモク</t>
    </rPh>
    <rPh sb="63" eb="65">
      <t>センタク</t>
    </rPh>
    <rPh sb="73" eb="74">
      <t>ホン</t>
    </rPh>
    <rPh sb="74" eb="76">
      <t>コウモク</t>
    </rPh>
    <rPh sb="77" eb="79">
      <t>センタク</t>
    </rPh>
    <rPh sb="81" eb="83">
      <t>バアイ</t>
    </rPh>
    <rPh sb="85" eb="87">
      <t>センタク</t>
    </rPh>
    <rPh sb="87" eb="89">
      <t>コウモク</t>
    </rPh>
    <rPh sb="90" eb="92">
      <t>テキゴウ</t>
    </rPh>
    <rPh sb="92" eb="94">
      <t>コウモク</t>
    </rPh>
    <rPh sb="94" eb="95">
      <t>スウ</t>
    </rPh>
    <rPh sb="97" eb="99">
      <t>サンニュウ</t>
    </rPh>
    <phoneticPr fontId="2"/>
  </si>
  <si>
    <t>玄関から道路に至る通路及び共用階段、共用廊下等の床の床面は、雨に濡れる等の使用環境を考慮した上で、高齢者が安全に利用できるよう、滑りにくく、つまずきにくい材料を使用する。</t>
    <rPh sb="49" eb="52">
      <t>コウレイシャ</t>
    </rPh>
    <rPh sb="64" eb="65">
      <t>スベ</t>
    </rPh>
    <phoneticPr fontId="2"/>
  </si>
  <si>
    <t>都の指定を受けた居住支援法人等と連携（サブリース形式を含む）し、入居者の紹介を受けるとともに、家賃債務保証の情報提供や契約サポート等、入居から退去まで入居者が支援を受けられる体制を整えていること。
※セーフティモデルにおいて本要件を満たしている場合は、本欄にチェックすること。</t>
    <rPh sb="14" eb="15">
      <t>トウ</t>
    </rPh>
    <rPh sb="24" eb="26">
      <t>ケイシキ</t>
    </rPh>
    <rPh sb="27" eb="28">
      <t>フク</t>
    </rPh>
    <rPh sb="75" eb="78">
      <t>ニュウキョシャ</t>
    </rPh>
    <rPh sb="79" eb="81">
      <t>シエン</t>
    </rPh>
    <phoneticPr fontId="2"/>
  </si>
  <si>
    <t>居住サポート住宅の認定取得
※セーフティモデルにおいて本要件を満たしている場合は、本欄にチェックすること。</t>
    <phoneticPr fontId="2"/>
  </si>
  <si>
    <t>別表５　入居者居住支援に関する基準</t>
    <rPh sb="0" eb="2">
      <t>ベッピョウ</t>
    </rPh>
    <rPh sb="4" eb="6">
      <t>ニュウキョ</t>
    </rPh>
    <rPh sb="6" eb="7">
      <t>シャ</t>
    </rPh>
    <rPh sb="7" eb="9">
      <t>キョジュウ</t>
    </rPh>
    <rPh sb="9" eb="11">
      <t>シエン</t>
    </rPh>
    <rPh sb="12" eb="13">
      <t>カン</t>
    </rPh>
    <rPh sb="15" eb="17">
      <t>キジュン</t>
    </rPh>
    <phoneticPr fontId="2"/>
  </si>
  <si>
    <t>地域の高齢者向け福祉サービス等に係る以下の事項を実施すること</t>
    <rPh sb="0" eb="2">
      <t>チイキ</t>
    </rPh>
    <rPh sb="3" eb="6">
      <t>コウレイシャ</t>
    </rPh>
    <rPh sb="6" eb="7">
      <t>ム</t>
    </rPh>
    <rPh sb="8" eb="10">
      <t>フクシ</t>
    </rPh>
    <rPh sb="14" eb="15">
      <t>トウ</t>
    </rPh>
    <rPh sb="16" eb="17">
      <t>カカ</t>
    </rPh>
    <rPh sb="18" eb="20">
      <t>イカ</t>
    </rPh>
    <rPh sb="21" eb="23">
      <t>ジコウ</t>
    </rPh>
    <rPh sb="24" eb="26">
      <t>ジッシ</t>
    </rPh>
    <phoneticPr fontId="2"/>
  </si>
  <si>
    <t>認定基準に対応した計画内容
（施設名等を記入）</t>
    <rPh sb="0" eb="2">
      <t>ニンテイ</t>
    </rPh>
    <rPh sb="2" eb="4">
      <t>キジュン</t>
    </rPh>
    <rPh sb="5" eb="7">
      <t>タイオウ</t>
    </rPh>
    <rPh sb="9" eb="11">
      <t>ケイカク</t>
    </rPh>
    <rPh sb="11" eb="13">
      <t>ナイヨウ</t>
    </rPh>
    <rPh sb="15" eb="17">
      <t>シセツ</t>
    </rPh>
    <rPh sb="17" eb="18">
      <t>メイ</t>
    </rPh>
    <rPh sb="18" eb="19">
      <t>トウ</t>
    </rPh>
    <rPh sb="20" eb="22">
      <t>キニュウ</t>
    </rPh>
    <phoneticPr fontId="2"/>
  </si>
  <si>
    <t>左記計画が記載された
図面番号等</t>
    <rPh sb="0" eb="2">
      <t>サキ</t>
    </rPh>
    <rPh sb="2" eb="4">
      <t>ケイカク</t>
    </rPh>
    <rPh sb="5" eb="7">
      <t>キサイ</t>
    </rPh>
    <rPh sb="11" eb="13">
      <t>ズメン</t>
    </rPh>
    <rPh sb="13" eb="15">
      <t>バンゴウ</t>
    </rPh>
    <rPh sb="15" eb="16">
      <t>トウ</t>
    </rPh>
    <phoneticPr fontId="2"/>
  </si>
  <si>
    <t>認定基準に対応した計画内容
（具体的に記入）</t>
    <rPh sb="0" eb="2">
      <t>ニンテイ</t>
    </rPh>
    <rPh sb="2" eb="4">
      <t>キジュン</t>
    </rPh>
    <rPh sb="5" eb="7">
      <t>タイオウ</t>
    </rPh>
    <rPh sb="9" eb="11">
      <t>ケイカク</t>
    </rPh>
    <rPh sb="11" eb="13">
      <t>ナイヨウ</t>
    </rPh>
    <rPh sb="15" eb="18">
      <t>グタイテキ</t>
    </rPh>
    <rPh sb="19" eb="21">
      <t>キニュウ</t>
    </rPh>
    <phoneticPr fontId="2"/>
  </si>
  <si>
    <t>認定基準に対応した計画内容
（具体的に記入）</t>
    <phoneticPr fontId="2"/>
  </si>
  <si>
    <t>左記計画が記載された
図面番号等</t>
    <phoneticPr fontId="2"/>
  </si>
  <si>
    <t>相談員や社会福祉士等と連携し、入居者のニーズに応じた支援を行うこと。</t>
    <rPh sb="4" eb="6">
      <t>シャカイ</t>
    </rPh>
    <rPh sb="6" eb="8">
      <t>フクシ</t>
    </rPh>
    <rPh sb="8" eb="9">
      <t>シ</t>
    </rPh>
    <rPh sb="9" eb="10">
      <t>トウ</t>
    </rPh>
    <rPh sb="11" eb="13">
      <t>レンケイ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</si>
</sst>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quot;/&quot;m&quot;/&quot;d&quot;現在&quot;"/>
    <numFmt numFmtId="177" formatCode="0.0%"/>
    <numFmt numFmtId="178" formatCode="General&quot;&quot;&quot;以&quot;&quot;上&quot;"/>
    <numFmt numFmtId="179" formatCode="General&quot;以上&quot;"/>
    <numFmt numFmtId="180" formatCode="General&quot;&quot;&quot;以&quot;&quot;上※&quot;"/>
    <numFmt numFmtId="181" formatCode="0_);\(0\)"/>
  </numFmts>
  <fonts count="30">
    <font>
      <sz val="11"/>
      <color theme="1"/>
      <name val="Yu Gothic"/>
      <family val="2"/>
      <scheme val="minor"/>
    </font>
    <font>
      <sz val="11"/>
      <color theme="1"/>
      <name val="Yu Gothic"/>
      <family val="2"/>
      <charset val="128"/>
      <scheme val="minor"/>
    </font>
    <font>
      <sz val="6"/>
      <name val="Yu Gothic"/>
      <family val="3"/>
      <charset val="128"/>
      <scheme val="minor"/>
    </font>
    <font>
      <sz val="11"/>
      <color theme="1"/>
      <name val="ＭＳ 明朝"/>
      <family val="1"/>
      <charset val="128"/>
    </font>
    <font>
      <sz val="11"/>
      <name val="ＭＳ 明朝"/>
      <family val="1"/>
      <charset val="128"/>
    </font>
    <font>
      <sz val="10"/>
      <color theme="1"/>
      <name val="Meiryo UI"/>
      <family val="3"/>
      <charset val="128"/>
    </font>
    <font>
      <sz val="11"/>
      <name val="Meiryo UI"/>
      <family val="3"/>
      <charset val="128"/>
    </font>
    <font>
      <sz val="11"/>
      <color theme="1"/>
      <name val="Yu Gothic"/>
      <family val="2"/>
      <charset val="128"/>
      <scheme val="minor"/>
    </font>
    <font>
      <sz val="6"/>
      <name val="Yu Gothic"/>
      <family val="2"/>
      <charset val="128"/>
      <scheme val="minor"/>
    </font>
    <font>
      <b/>
      <sz val="11"/>
      <color theme="1"/>
      <name val="Yu Gothic"/>
      <family val="3"/>
      <charset val="128"/>
      <scheme val="minor"/>
    </font>
    <font>
      <sz val="11"/>
      <color theme="1"/>
      <name val="Yu Gothic"/>
      <family val="2"/>
      <scheme val="minor"/>
    </font>
    <font>
      <sz val="9"/>
      <color theme="1"/>
      <name val="Yu Gothic"/>
      <family val="2"/>
      <scheme val="minor"/>
    </font>
    <font>
      <b/>
      <sz val="11"/>
      <color theme="0"/>
      <name val="Yu Gothic"/>
      <family val="3"/>
      <charset val="128"/>
      <scheme val="minor"/>
    </font>
    <font>
      <sz val="11"/>
      <color theme="1"/>
      <name val="ＭＳ ゴシック"/>
      <family val="3"/>
      <charset val="128"/>
    </font>
    <font>
      <b/>
      <sz val="11"/>
      <color theme="1"/>
      <name val="ＭＳ ゴシック"/>
      <family val="3"/>
      <charset val="128"/>
    </font>
    <font>
      <b/>
      <sz val="20"/>
      <color theme="1"/>
      <name val="ＭＳ ゴシック"/>
      <family val="3"/>
      <charset val="128"/>
    </font>
    <font>
      <b/>
      <sz val="18"/>
      <color theme="1"/>
      <name val="ＭＳ 明朝"/>
      <family val="1"/>
      <charset val="128"/>
    </font>
    <font>
      <sz val="14"/>
      <color theme="1"/>
      <name val="ＭＳ 明朝"/>
      <family val="1"/>
      <charset val="128"/>
    </font>
    <font>
      <b/>
      <sz val="24"/>
      <color theme="1"/>
      <name val="ＭＳ ゴシック"/>
      <family val="3"/>
      <charset val="128"/>
    </font>
    <font>
      <sz val="16"/>
      <color theme="1"/>
      <name val="ＭＳ 明朝"/>
      <family val="1"/>
      <charset val="128"/>
    </font>
    <font>
      <sz val="14"/>
      <color theme="1"/>
      <name val="HGS創英角ｺﾞｼｯｸUB"/>
      <family val="3"/>
      <charset val="128"/>
    </font>
    <font>
      <sz val="11"/>
      <color theme="1"/>
      <name val="Yu Gothic"/>
      <family val="3"/>
      <charset val="128"/>
      <scheme val="minor"/>
    </font>
    <font>
      <sz val="11"/>
      <color rgb="FF0070C0"/>
      <name val="Yu Gothic"/>
      <family val="3"/>
      <charset val="128"/>
      <scheme val="minor"/>
    </font>
    <font>
      <b/>
      <sz val="11"/>
      <color rgb="FF0070C0"/>
      <name val="Yu Gothic"/>
      <family val="3"/>
      <charset val="128"/>
      <scheme val="minor"/>
    </font>
    <font>
      <sz val="11"/>
      <name val="Yu Gothic"/>
      <family val="3"/>
      <charset val="128"/>
      <scheme val="minor"/>
    </font>
    <font>
      <sz val="16"/>
      <name val="ＭＳ 明朝"/>
      <family val="1"/>
      <charset val="128"/>
    </font>
    <font>
      <sz val="14"/>
      <name val="HGS創英角ｺﾞｼｯｸUB"/>
      <family val="3"/>
      <charset val="128"/>
    </font>
    <font>
      <sz val="11"/>
      <name val="Yu Gothic"/>
      <family val="2"/>
      <scheme val="minor"/>
    </font>
    <font>
      <b/>
      <sz val="11"/>
      <name val="Yu Gothic"/>
      <family val="3"/>
      <charset val="128"/>
      <scheme val="minor"/>
    </font>
    <font>
      <sz val="10"/>
      <color theme="1"/>
      <name val="ＭＳ 明朝"/>
      <family val="1"/>
      <charset val="128"/>
    </font>
  </fonts>
  <fills count="12">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3" tint="0.89999084444715716"/>
        <bgColor indexed="64"/>
      </patternFill>
    </fill>
    <fill>
      <patternFill patternType="solid">
        <fgColor rgb="FFFFFF66"/>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0" tint="-0.249977111117893"/>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auto="1"/>
      </left>
      <right style="thin">
        <color auto="1"/>
      </right>
      <top/>
      <bottom style="thin">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diagonal/>
    </border>
    <border>
      <left style="thin">
        <color auto="1"/>
      </left>
      <right style="hair">
        <color auto="1"/>
      </right>
      <top style="hair">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diagonal/>
    </border>
    <border>
      <left style="thin">
        <color auto="1"/>
      </left>
      <right style="hair">
        <color auto="1"/>
      </right>
      <top style="thin">
        <color auto="1"/>
      </top>
      <bottom/>
      <diagonal/>
    </border>
    <border>
      <left style="hair">
        <color auto="1"/>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style="thin">
        <color auto="1"/>
      </right>
      <top/>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hair">
        <color auto="1"/>
      </left>
      <right style="thin">
        <color auto="1"/>
      </right>
      <top/>
      <bottom style="hair">
        <color auto="1"/>
      </bottom>
      <diagonal/>
    </border>
    <border>
      <left style="thin">
        <color auto="1"/>
      </left>
      <right style="hair">
        <color auto="1"/>
      </right>
      <top/>
      <bottom/>
      <diagonal/>
    </border>
    <border>
      <left style="thin">
        <color auto="1"/>
      </left>
      <right style="hair">
        <color auto="1"/>
      </right>
      <top/>
      <bottom style="thin">
        <color auto="1"/>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right style="hair">
        <color auto="1"/>
      </right>
      <top style="thin">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right style="hair">
        <color auto="1"/>
      </right>
      <top/>
      <bottom/>
      <diagonal/>
    </border>
    <border>
      <left/>
      <right style="hair">
        <color auto="1"/>
      </right>
      <top style="thin">
        <color auto="1"/>
      </top>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hair">
        <color auto="1"/>
      </left>
      <right/>
      <top/>
      <bottom/>
      <diagonal/>
    </border>
    <border>
      <left style="hair">
        <color auto="1"/>
      </left>
      <right/>
      <top/>
      <bottom style="thin">
        <color auto="1"/>
      </bottom>
      <diagonal/>
    </border>
    <border>
      <left style="hair">
        <color auto="1"/>
      </left>
      <right/>
      <top style="thin">
        <color auto="1"/>
      </top>
      <bottom/>
      <diagonal/>
    </border>
    <border>
      <left/>
      <right style="hair">
        <color auto="1"/>
      </right>
      <top/>
      <bottom style="thin">
        <color auto="1"/>
      </bottom>
      <diagonal/>
    </border>
    <border>
      <left style="hair">
        <color auto="1"/>
      </left>
      <right/>
      <top style="hair">
        <color auto="1"/>
      </top>
      <bottom/>
      <diagonal/>
    </border>
    <border>
      <left style="hair">
        <color auto="1"/>
      </left>
      <right/>
      <top/>
      <bottom style="hair">
        <color auto="1"/>
      </bottom>
      <diagonal/>
    </border>
    <border>
      <left style="thin">
        <color auto="1"/>
      </left>
      <right style="hair">
        <color auto="1"/>
      </right>
      <top/>
      <bottom style="hair">
        <color auto="1"/>
      </bottom>
      <diagonal/>
    </border>
    <border>
      <left/>
      <right style="hair">
        <color auto="1"/>
      </right>
      <top/>
      <bottom style="hair">
        <color auto="1"/>
      </bottom>
      <diagonal/>
    </border>
    <border>
      <left style="thin">
        <color auto="1"/>
      </left>
      <right style="hair">
        <color auto="1"/>
      </right>
      <top style="hair">
        <color auto="1"/>
      </top>
      <bottom/>
      <diagonal/>
    </border>
    <border>
      <left/>
      <right style="hair">
        <color auto="1"/>
      </right>
      <top style="hair">
        <color auto="1"/>
      </top>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hair">
        <color indexed="64"/>
      </top>
      <bottom style="thin">
        <color indexed="64"/>
      </bottom>
      <diagonal/>
    </border>
    <border diagonalUp="1">
      <left style="hair">
        <color auto="1"/>
      </left>
      <right/>
      <top style="thin">
        <color auto="1"/>
      </top>
      <bottom/>
      <diagonal style="hair">
        <color auto="1"/>
      </diagonal>
    </border>
    <border diagonalUp="1">
      <left style="hair">
        <color auto="1"/>
      </left>
      <right/>
      <top style="thin">
        <color auto="1"/>
      </top>
      <bottom style="thin">
        <color auto="1"/>
      </bottom>
      <diagonal style="hair">
        <color auto="1"/>
      </diagonal>
    </border>
    <border diagonalUp="1">
      <left style="hair">
        <color auto="1"/>
      </left>
      <right style="thin">
        <color auto="1"/>
      </right>
      <top style="thin">
        <color auto="1"/>
      </top>
      <bottom/>
      <diagonal style="hair">
        <color auto="1"/>
      </diagonal>
    </border>
    <border diagonalUp="1">
      <left style="hair">
        <color auto="1"/>
      </left>
      <right style="thin">
        <color auto="1"/>
      </right>
      <top style="thin">
        <color auto="1"/>
      </top>
      <bottom style="thin">
        <color auto="1"/>
      </bottom>
      <diagonal style="hair">
        <color auto="1"/>
      </diagonal>
    </border>
    <border>
      <left style="hair">
        <color auto="1"/>
      </left>
      <right style="hair">
        <color auto="1"/>
      </right>
      <top style="thin">
        <color indexed="64"/>
      </top>
      <bottom style="hair">
        <color auto="1"/>
      </bottom>
      <diagonal/>
    </border>
    <border>
      <left style="thin">
        <color indexed="64"/>
      </left>
      <right style="thin">
        <color indexed="64"/>
      </right>
      <top style="thin">
        <color indexed="64"/>
      </top>
      <bottom style="hair">
        <color auto="1"/>
      </bottom>
      <diagonal/>
    </border>
    <border>
      <left style="hair">
        <color auto="1"/>
      </left>
      <right style="hair">
        <color auto="1"/>
      </right>
      <top style="hair">
        <color auto="1"/>
      </top>
      <bottom style="thin">
        <color indexed="64"/>
      </bottom>
      <diagonal/>
    </border>
    <border>
      <left style="thin">
        <color indexed="64"/>
      </left>
      <right style="thin">
        <color indexed="64"/>
      </right>
      <top style="hair">
        <color indexed="64"/>
      </top>
      <bottom style="thin">
        <color indexed="64"/>
      </bottom>
      <diagonal/>
    </border>
    <border>
      <left style="hair">
        <color auto="1"/>
      </left>
      <right style="hair">
        <color auto="1"/>
      </right>
      <top style="thin">
        <color indexed="64"/>
      </top>
      <bottom style="thin">
        <color indexed="64"/>
      </bottom>
      <diagonal/>
    </border>
    <border>
      <left style="hair">
        <color indexed="64"/>
      </left>
      <right style="hair">
        <color auto="1"/>
      </right>
      <top style="thin">
        <color indexed="64"/>
      </top>
      <bottom/>
      <diagonal/>
    </border>
    <border>
      <left style="hair">
        <color auto="1"/>
      </left>
      <right style="hair">
        <color auto="1"/>
      </right>
      <top style="hair">
        <color auto="1"/>
      </top>
      <bottom style="hair">
        <color auto="1"/>
      </bottom>
      <diagonal/>
    </border>
    <border>
      <left/>
      <right style="thin">
        <color auto="1"/>
      </right>
      <top style="hair">
        <color auto="1"/>
      </top>
      <bottom style="hair">
        <color auto="1"/>
      </bottom>
      <diagonal/>
    </border>
    <border>
      <left style="thin">
        <color indexed="64"/>
      </left>
      <right style="thin">
        <color indexed="64"/>
      </right>
      <top style="hair">
        <color auto="1"/>
      </top>
      <bottom style="hair">
        <color auto="1"/>
      </bottom>
      <diagonal/>
    </border>
    <border>
      <left style="hair">
        <color auto="1"/>
      </left>
      <right style="hair">
        <color auto="1"/>
      </right>
      <top/>
      <bottom style="thin">
        <color indexed="64"/>
      </bottom>
      <diagonal/>
    </border>
    <border>
      <left style="hair">
        <color auto="1"/>
      </left>
      <right style="hair">
        <color auto="1"/>
      </right>
      <top/>
      <bottom/>
      <diagonal/>
    </border>
    <border>
      <left/>
      <right style="thin">
        <color indexed="64"/>
      </right>
      <top style="thin">
        <color indexed="64"/>
      </top>
      <bottom style="hair">
        <color auto="1"/>
      </bottom>
      <diagonal/>
    </border>
    <border diagonalUp="1">
      <left style="hair">
        <color auto="1"/>
      </left>
      <right/>
      <top/>
      <bottom/>
      <diagonal style="hair">
        <color auto="1"/>
      </diagonal>
    </border>
    <border diagonalUp="1">
      <left style="hair">
        <color auto="1"/>
      </left>
      <right/>
      <top/>
      <bottom style="thin">
        <color auto="1"/>
      </bottom>
      <diagonal style="hair">
        <color auto="1"/>
      </diagonal>
    </border>
    <border diagonalUp="1">
      <left style="hair">
        <color auto="1"/>
      </left>
      <right style="thin">
        <color auto="1"/>
      </right>
      <top/>
      <bottom/>
      <diagonal style="hair">
        <color auto="1"/>
      </diagonal>
    </border>
    <border diagonalUp="1">
      <left style="hair">
        <color auto="1"/>
      </left>
      <right style="thin">
        <color auto="1"/>
      </right>
      <top/>
      <bottom style="thin">
        <color auto="1"/>
      </bottom>
      <diagonal style="hair">
        <color auto="1"/>
      </diagonal>
    </border>
  </borders>
  <cellStyleXfs count="4">
    <xf numFmtId="0" fontId="0" fillId="0" borderId="0"/>
    <xf numFmtId="0" fontId="7" fillId="0" borderId="0">
      <alignment vertical="center"/>
    </xf>
    <xf numFmtId="0" fontId="1" fillId="0" borderId="0">
      <alignment vertical="center"/>
    </xf>
    <xf numFmtId="9" fontId="10" fillId="0" borderId="0" applyFont="0" applyFill="0" applyBorder="0" applyAlignment="0" applyProtection="0">
      <alignment vertical="center"/>
    </xf>
  </cellStyleXfs>
  <cellXfs count="578">
    <xf numFmtId="0" fontId="0" fillId="0" borderId="0" xfId="0"/>
    <xf numFmtId="0" fontId="5" fillId="0" borderId="0" xfId="0" applyFont="1"/>
    <xf numFmtId="0" fontId="6" fillId="0" borderId="36" xfId="1" applyFont="1" applyBorder="1" applyAlignment="1">
      <alignment horizontal="right" vertical="top" wrapText="1"/>
    </xf>
    <xf numFmtId="0" fontId="6" fillId="0" borderId="34" xfId="1" applyFont="1" applyBorder="1" applyAlignment="1">
      <alignment horizontal="right" vertical="top" wrapText="1"/>
    </xf>
    <xf numFmtId="0" fontId="6" fillId="0" borderId="35" xfId="1" applyFont="1" applyBorder="1" applyAlignment="1">
      <alignment horizontal="right" vertical="top" wrapText="1"/>
    </xf>
    <xf numFmtId="0" fontId="6" fillId="0" borderId="31" xfId="1" applyFont="1" applyBorder="1" applyAlignment="1">
      <alignment horizontal="left" vertical="top" wrapText="1"/>
    </xf>
    <xf numFmtId="0" fontId="6" fillId="0" borderId="30" xfId="1" applyFont="1" applyBorder="1" applyAlignment="1">
      <alignment horizontal="left" vertical="top"/>
    </xf>
    <xf numFmtId="0" fontId="6" fillId="0" borderId="29" xfId="1" applyFont="1" applyBorder="1" applyAlignment="1">
      <alignment horizontal="left" vertical="center" wrapText="1"/>
    </xf>
    <xf numFmtId="0" fontId="4" fillId="0" borderId="0" xfId="0" applyFont="1" applyAlignment="1">
      <alignment vertical="center"/>
    </xf>
    <xf numFmtId="0" fontId="6" fillId="6" borderId="27" xfId="1" applyFont="1" applyFill="1" applyBorder="1" applyAlignment="1">
      <alignment horizontal="right" vertical="center"/>
    </xf>
    <xf numFmtId="0" fontId="6" fillId="6" borderId="28" xfId="1" applyFont="1" applyFill="1" applyBorder="1" applyAlignment="1">
      <alignment horizontal="center" vertical="center"/>
    </xf>
    <xf numFmtId="0" fontId="6" fillId="6" borderId="19" xfId="1" applyFont="1" applyFill="1" applyBorder="1" applyAlignment="1">
      <alignment horizontal="center" vertical="center"/>
    </xf>
    <xf numFmtId="0" fontId="6" fillId="0" borderId="0" xfId="1" applyFont="1">
      <alignment vertical="center"/>
    </xf>
    <xf numFmtId="0" fontId="6" fillId="0" borderId="34" xfId="1" applyFont="1" applyBorder="1" applyAlignment="1">
      <alignment horizontal="right" vertical="center" wrapText="1"/>
    </xf>
    <xf numFmtId="0" fontId="6" fillId="0" borderId="29" xfId="1" applyFont="1" applyBorder="1" applyAlignment="1">
      <alignment horizontal="left" vertical="top"/>
    </xf>
    <xf numFmtId="0" fontId="6" fillId="0" borderId="30" xfId="1" applyFont="1" applyBorder="1" applyAlignment="1">
      <alignment horizontal="left" vertical="center"/>
    </xf>
    <xf numFmtId="0" fontId="6" fillId="0" borderId="35" xfId="1" applyFont="1" applyBorder="1" applyAlignment="1">
      <alignment horizontal="right" vertical="top"/>
    </xf>
    <xf numFmtId="0" fontId="6" fillId="0" borderId="35" xfId="1" applyFont="1" applyBorder="1" applyAlignment="1">
      <alignment horizontal="right" vertical="center" wrapText="1"/>
    </xf>
    <xf numFmtId="0" fontId="6" fillId="0" borderId="30" xfId="1" applyFont="1" applyBorder="1" applyAlignment="1">
      <alignment horizontal="left" vertical="top" wrapText="1"/>
    </xf>
    <xf numFmtId="0" fontId="6" fillId="0" borderId="34" xfId="1" applyFont="1" applyBorder="1" applyAlignment="1">
      <alignment horizontal="right" vertical="center"/>
    </xf>
    <xf numFmtId="0" fontId="6" fillId="0" borderId="29" xfId="1" applyFont="1" applyBorder="1" applyAlignment="1">
      <alignment horizontal="left" vertical="center"/>
    </xf>
    <xf numFmtId="0" fontId="6" fillId="0" borderId="34" xfId="1" applyFont="1" applyBorder="1" applyAlignment="1">
      <alignment horizontal="right" vertical="top"/>
    </xf>
    <xf numFmtId="0" fontId="6" fillId="0" borderId="35" xfId="1" applyFont="1" applyBorder="1" applyAlignment="1">
      <alignment horizontal="right" vertical="center"/>
    </xf>
    <xf numFmtId="0" fontId="6" fillId="0" borderId="31" xfId="1" applyFont="1" applyBorder="1" applyAlignment="1">
      <alignment horizontal="left" vertical="center"/>
    </xf>
    <xf numFmtId="0" fontId="6" fillId="0" borderId="36" xfId="1" applyFont="1" applyBorder="1" applyAlignment="1">
      <alignment horizontal="right" vertical="top"/>
    </xf>
    <xf numFmtId="0" fontId="6" fillId="5" borderId="22" xfId="1" applyFont="1" applyFill="1" applyBorder="1" applyAlignment="1">
      <alignment horizontal="center" vertical="center"/>
    </xf>
    <xf numFmtId="0" fontId="6" fillId="0" borderId="29" xfId="1" applyFont="1" applyBorder="1" applyAlignment="1">
      <alignment horizontal="left" vertical="top" wrapText="1"/>
    </xf>
    <xf numFmtId="0" fontId="6" fillId="0" borderId="31" xfId="1" applyFont="1" applyBorder="1" applyAlignment="1">
      <alignment horizontal="left" vertical="top"/>
    </xf>
    <xf numFmtId="0" fontId="6" fillId="0" borderId="31" xfId="1" applyFont="1" applyBorder="1" applyAlignment="1">
      <alignment horizontal="left" vertical="center" wrapText="1"/>
    </xf>
    <xf numFmtId="0" fontId="6" fillId="0" borderId="0" xfId="1" applyFont="1" applyAlignment="1">
      <alignment horizontal="right" vertical="center"/>
    </xf>
    <xf numFmtId="0" fontId="6" fillId="0" borderId="0" xfId="1" applyFont="1" applyAlignment="1">
      <alignment horizontal="right" vertical="top"/>
    </xf>
    <xf numFmtId="0" fontId="6" fillId="0" borderId="29" xfId="1" applyFont="1" applyBorder="1">
      <alignment vertical="center"/>
    </xf>
    <xf numFmtId="0" fontId="6" fillId="0" borderId="46" xfId="1" applyFont="1" applyBorder="1" applyAlignment="1">
      <alignment horizontal="left" vertical="top" wrapText="1"/>
    </xf>
    <xf numFmtId="0" fontId="6" fillId="0" borderId="37" xfId="1" applyFont="1" applyBorder="1" applyAlignment="1">
      <alignment horizontal="right" vertical="center"/>
    </xf>
    <xf numFmtId="0" fontId="6" fillId="0" borderId="36" xfId="1" applyFont="1" applyBorder="1" applyAlignment="1">
      <alignment horizontal="right" vertical="center"/>
    </xf>
    <xf numFmtId="0" fontId="6" fillId="0" borderId="34" xfId="1" applyFont="1" applyBorder="1">
      <alignment vertical="center"/>
    </xf>
    <xf numFmtId="0" fontId="6" fillId="0" borderId="44" xfId="1" applyFont="1" applyBorder="1" applyAlignment="1">
      <alignment horizontal="left" vertical="center"/>
    </xf>
    <xf numFmtId="0" fontId="6" fillId="0" borderId="41" xfId="1" applyFont="1" applyBorder="1" applyAlignment="1">
      <alignment horizontal="right" vertical="top" wrapText="1"/>
    </xf>
    <xf numFmtId="0" fontId="6" fillId="6" borderId="20" xfId="1" applyFont="1" applyFill="1" applyBorder="1" applyAlignment="1">
      <alignment horizontal="center" vertical="center" wrapText="1"/>
    </xf>
    <xf numFmtId="0" fontId="6" fillId="0" borderId="0" xfId="1" applyFont="1" applyAlignment="1">
      <alignment vertical="center" wrapText="1"/>
    </xf>
    <xf numFmtId="0" fontId="0" fillId="0" borderId="0" xfId="0" applyAlignment="1">
      <alignment horizontal="center" vertical="center"/>
    </xf>
    <xf numFmtId="0" fontId="0" fillId="2" borderId="0" xfId="0" applyFill="1"/>
    <xf numFmtId="0" fontId="0" fillId="0" borderId="0" xfId="0" applyAlignment="1">
      <alignment vertical="center"/>
    </xf>
    <xf numFmtId="0" fontId="0" fillId="0" borderId="1" xfId="0" applyBorder="1" applyAlignment="1">
      <alignment horizontal="center" vertical="center"/>
    </xf>
    <xf numFmtId="0" fontId="0" fillId="0" borderId="0" xfId="0" applyAlignment="1">
      <alignment vertical="center" wrapText="1"/>
    </xf>
    <xf numFmtId="0" fontId="0" fillId="7" borderId="1" xfId="0" applyFill="1" applyBorder="1" applyAlignment="1">
      <alignment horizontal="center" vertical="center"/>
    </xf>
    <xf numFmtId="0" fontId="9" fillId="0" borderId="0" xfId="0" applyFont="1" applyAlignment="1">
      <alignment horizontal="left" vertical="center"/>
    </xf>
    <xf numFmtId="0" fontId="0" fillId="0" borderId="0" xfId="0" applyAlignment="1">
      <alignment horizontal="left" vertical="center" wrapText="1"/>
    </xf>
    <xf numFmtId="0" fontId="0" fillId="8" borderId="1" xfId="0" applyFill="1" applyBorder="1" applyAlignment="1">
      <alignment horizontal="center" vertical="center"/>
    </xf>
    <xf numFmtId="0" fontId="0" fillId="0" borderId="5" xfId="0" applyBorder="1" applyAlignment="1">
      <alignment vertical="center" wrapText="1"/>
    </xf>
    <xf numFmtId="0" fontId="0" fillId="0" borderId="8" xfId="0" applyBorder="1" applyAlignment="1">
      <alignment vertical="center" wrapText="1"/>
    </xf>
    <xf numFmtId="0" fontId="0" fillId="0" borderId="47" xfId="0" applyBorder="1" applyAlignment="1">
      <alignment vertical="center" wrapText="1"/>
    </xf>
    <xf numFmtId="0" fontId="0" fillId="0" borderId="1" xfId="0" applyBorder="1" applyAlignment="1">
      <alignment horizontal="left" vertical="center" wrapText="1"/>
    </xf>
    <xf numFmtId="0" fontId="0" fillId="0" borderId="2" xfId="0" applyBorder="1" applyAlignment="1">
      <alignment vertical="center" wrapText="1"/>
    </xf>
    <xf numFmtId="0" fontId="0" fillId="0" borderId="49" xfId="0" applyBorder="1" applyAlignment="1">
      <alignment vertical="center" wrapText="1"/>
    </xf>
    <xf numFmtId="0" fontId="0" fillId="0" borderId="47" xfId="0" applyBorder="1" applyAlignment="1">
      <alignment vertical="top" wrapText="1"/>
    </xf>
    <xf numFmtId="0" fontId="0" fillId="0" borderId="51" xfId="0" applyBorder="1" applyAlignment="1">
      <alignment vertical="center" wrapText="1"/>
    </xf>
    <xf numFmtId="0" fontId="0" fillId="8" borderId="1" xfId="0" applyFill="1" applyBorder="1" applyAlignment="1">
      <alignment vertical="center"/>
    </xf>
    <xf numFmtId="0" fontId="0" fillId="0" borderId="2" xfId="0" applyBorder="1" applyAlignment="1">
      <alignment vertical="top" wrapText="1"/>
    </xf>
    <xf numFmtId="0" fontId="0" fillId="0" borderId="1" xfId="0" applyBorder="1" applyAlignment="1">
      <alignment horizontal="center" vertical="top"/>
    </xf>
    <xf numFmtId="0" fontId="0" fillId="0" borderId="1" xfId="0" applyBorder="1" applyAlignment="1">
      <alignment horizontal="left" vertical="top" wrapText="1"/>
    </xf>
    <xf numFmtId="0" fontId="0" fillId="0" borderId="10" xfId="0" applyBorder="1" applyAlignment="1">
      <alignment horizontal="center" vertical="top"/>
    </xf>
    <xf numFmtId="0" fontId="0" fillId="0" borderId="0" xfId="0" applyAlignment="1">
      <alignment vertical="top" wrapText="1"/>
    </xf>
    <xf numFmtId="0" fontId="0" fillId="0" borderId="49" xfId="0" applyBorder="1" applyAlignment="1">
      <alignment vertical="top" wrapText="1"/>
    </xf>
    <xf numFmtId="0" fontId="0" fillId="0" borderId="8" xfId="0" applyBorder="1" applyAlignment="1">
      <alignment vertical="top" wrapText="1"/>
    </xf>
    <xf numFmtId="0" fontId="0" fillId="0" borderId="10" xfId="0" applyBorder="1" applyAlignment="1">
      <alignment horizontal="left" vertical="top" wrapText="1"/>
    </xf>
    <xf numFmtId="0" fontId="0" fillId="0" borderId="5" xfId="0" applyBorder="1" applyAlignment="1">
      <alignment vertical="top" wrapText="1"/>
    </xf>
    <xf numFmtId="0" fontId="0" fillId="0" borderId="2" xfId="0" quotePrefix="1" applyBorder="1" applyAlignment="1">
      <alignment vertical="center" wrapText="1"/>
    </xf>
    <xf numFmtId="0" fontId="9" fillId="9" borderId="1" xfId="0" applyFont="1" applyFill="1" applyBorder="1" applyAlignment="1">
      <alignment horizontal="center" vertical="center"/>
    </xf>
    <xf numFmtId="0" fontId="9" fillId="0" borderId="1" xfId="0" applyFont="1" applyBorder="1" applyAlignment="1">
      <alignment horizontal="center" vertical="center"/>
    </xf>
    <xf numFmtId="0" fontId="0" fillId="7" borderId="7" xfId="0" applyFill="1" applyBorder="1" applyAlignment="1">
      <alignment horizontal="center" vertical="center"/>
    </xf>
    <xf numFmtId="0" fontId="0" fillId="8" borderId="3" xfId="0" applyFill="1" applyBorder="1" applyAlignment="1">
      <alignment horizontal="center" vertical="center"/>
    </xf>
    <xf numFmtId="0" fontId="0" fillId="8" borderId="48" xfId="0" applyFill="1" applyBorder="1" applyAlignment="1">
      <alignment horizontal="center" vertical="center"/>
    </xf>
    <xf numFmtId="0" fontId="0" fillId="8" borderId="0" xfId="0" applyFill="1" applyAlignment="1">
      <alignment horizontal="center" vertical="center"/>
    </xf>
    <xf numFmtId="0" fontId="0" fillId="8" borderId="51" xfId="0" applyFill="1" applyBorder="1" applyAlignment="1">
      <alignment horizontal="center" vertical="center"/>
    </xf>
    <xf numFmtId="0" fontId="0" fillId="8" borderId="49" xfId="0" applyFill="1" applyBorder="1" applyAlignment="1">
      <alignment horizontal="center" vertical="center"/>
    </xf>
    <xf numFmtId="0" fontId="0" fillId="8" borderId="50" xfId="0" applyFill="1" applyBorder="1" applyAlignment="1">
      <alignment horizontal="center" vertical="center"/>
    </xf>
    <xf numFmtId="0" fontId="0" fillId="0" borderId="3" xfId="0" applyBorder="1" applyAlignment="1">
      <alignment horizontal="center" vertical="center"/>
    </xf>
    <xf numFmtId="0" fontId="0" fillId="0" borderId="48" xfId="0" applyBorder="1" applyAlignment="1">
      <alignment horizontal="center" vertical="center"/>
    </xf>
    <xf numFmtId="0" fontId="0" fillId="8" borderId="5" xfId="0" applyFill="1" applyBorder="1" applyAlignment="1">
      <alignment horizontal="center" vertical="center"/>
    </xf>
    <xf numFmtId="0" fontId="0" fillId="8" borderId="6" xfId="0" applyFill="1" applyBorder="1" applyAlignment="1">
      <alignment horizontal="center" vertical="center"/>
    </xf>
    <xf numFmtId="0" fontId="0" fillId="8" borderId="7" xfId="0" applyFill="1" applyBorder="1" applyAlignment="1">
      <alignment horizontal="center" vertical="center"/>
    </xf>
    <xf numFmtId="0" fontId="0" fillId="7" borderId="0" xfId="0" applyFill="1" applyAlignment="1">
      <alignment horizontal="center" vertical="center"/>
    </xf>
    <xf numFmtId="0" fontId="9" fillId="9" borderId="0" xfId="0" applyFont="1" applyFill="1" applyAlignment="1">
      <alignment horizontal="center" vertical="center"/>
    </xf>
    <xf numFmtId="0" fontId="9" fillId="0" borderId="0" xfId="0" applyFont="1" applyAlignment="1">
      <alignment horizontal="center" vertical="center"/>
    </xf>
    <xf numFmtId="0" fontId="0" fillId="7" borderId="1" xfId="0" applyFill="1" applyBorder="1" applyAlignment="1">
      <alignment vertical="center"/>
    </xf>
    <xf numFmtId="0" fontId="0" fillId="7" borderId="8" xfId="0" applyFill="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7" borderId="47" xfId="0" applyFill="1" applyBorder="1" applyAlignment="1">
      <alignment horizontal="center" vertical="center"/>
    </xf>
    <xf numFmtId="0" fontId="0" fillId="7" borderId="49" xfId="0" applyFill="1" applyBorder="1" applyAlignment="1">
      <alignment horizontal="center" vertical="center"/>
    </xf>
    <xf numFmtId="0" fontId="11" fillId="7" borderId="36" xfId="0" applyFont="1" applyFill="1" applyBorder="1" applyAlignment="1">
      <alignment horizontal="center" vertical="center" wrapText="1"/>
    </xf>
    <xf numFmtId="0" fontId="0" fillId="7" borderId="52" xfId="0" applyFill="1" applyBorder="1" applyAlignment="1">
      <alignment horizontal="center" vertical="center"/>
    </xf>
    <xf numFmtId="0" fontId="0" fillId="0" borderId="27" xfId="0" applyBorder="1" applyAlignment="1">
      <alignment horizontal="center" vertical="center"/>
    </xf>
    <xf numFmtId="0" fontId="0" fillId="7" borderId="48" xfId="0" applyFill="1" applyBorder="1" applyAlignment="1">
      <alignment vertical="center"/>
    </xf>
    <xf numFmtId="0" fontId="11" fillId="7" borderId="22" xfId="0" applyFont="1" applyFill="1" applyBorder="1" applyAlignment="1">
      <alignment horizontal="center" vertical="center" wrapText="1"/>
    </xf>
    <xf numFmtId="0" fontId="0" fillId="0" borderId="19" xfId="0" applyBorder="1" applyAlignment="1">
      <alignment horizontal="center" vertical="center"/>
    </xf>
    <xf numFmtId="0" fontId="0" fillId="0" borderId="54" xfId="0" applyBorder="1" applyAlignment="1">
      <alignment horizontal="center" vertical="center"/>
    </xf>
    <xf numFmtId="0" fontId="0" fillId="0" borderId="56" xfId="0" applyBorder="1" applyAlignment="1">
      <alignment horizontal="center" vertical="center"/>
    </xf>
    <xf numFmtId="0" fontId="12" fillId="10" borderId="1" xfId="0" applyFont="1" applyFill="1" applyBorder="1" applyAlignment="1">
      <alignment horizontal="right" vertical="center" wrapText="1"/>
    </xf>
    <xf numFmtId="0" fontId="12" fillId="10" borderId="1" xfId="0" applyFont="1" applyFill="1" applyBorder="1" applyAlignment="1">
      <alignment horizontal="center" vertical="center"/>
    </xf>
    <xf numFmtId="0" fontId="0" fillId="0" borderId="0" xfId="0" applyAlignment="1">
      <alignment horizontal="right" vertical="center"/>
    </xf>
    <xf numFmtId="0" fontId="13" fillId="0" borderId="0" xfId="0" applyFont="1" applyAlignment="1">
      <alignment horizontal="right" vertical="center"/>
    </xf>
    <xf numFmtId="0" fontId="3" fillId="0" borderId="0" xfId="0" applyFont="1" applyAlignment="1">
      <alignment vertical="center"/>
    </xf>
    <xf numFmtId="0" fontId="13" fillId="0" borderId="0" xfId="0" applyFont="1" applyAlignment="1">
      <alignment vertical="center"/>
    </xf>
    <xf numFmtId="14" fontId="3" fillId="0" borderId="0" xfId="0" applyNumberFormat="1" applyFont="1" applyAlignment="1">
      <alignment vertical="center"/>
    </xf>
    <xf numFmtId="0" fontId="14" fillId="0" borderId="0" xfId="0" applyFont="1" applyAlignment="1">
      <alignment vertical="center"/>
    </xf>
    <xf numFmtId="0" fontId="3" fillId="0" borderId="0" xfId="0" applyFont="1" applyAlignment="1">
      <alignment horizontal="right" vertical="center"/>
    </xf>
    <xf numFmtId="0" fontId="16" fillId="0" borderId="0" xfId="0" applyFont="1" applyAlignment="1">
      <alignment vertical="center"/>
    </xf>
    <xf numFmtId="0" fontId="3" fillId="8" borderId="1" xfId="0" applyFont="1" applyFill="1" applyBorder="1" applyAlignment="1">
      <alignment horizontal="center" vertical="center" shrinkToFit="1"/>
    </xf>
    <xf numFmtId="0" fontId="3" fillId="0" borderId="0" xfId="0" applyFont="1" applyAlignment="1">
      <alignment horizontal="center" vertical="center"/>
    </xf>
    <xf numFmtId="0" fontId="3" fillId="8" borderId="12" xfId="0" applyFont="1" applyFill="1" applyBorder="1" applyAlignment="1">
      <alignment horizontal="center" vertical="center"/>
    </xf>
    <xf numFmtId="0" fontId="3" fillId="8" borderId="52" xfId="0" applyFont="1" applyFill="1" applyBorder="1" applyAlignment="1">
      <alignment horizontal="center" vertical="center"/>
    </xf>
    <xf numFmtId="0" fontId="3" fillId="8" borderId="59" xfId="0" applyFont="1" applyFill="1" applyBorder="1" applyAlignment="1">
      <alignment horizontal="center" vertical="center"/>
    </xf>
    <xf numFmtId="0" fontId="3" fillId="8" borderId="59" xfId="0" applyFont="1" applyFill="1" applyBorder="1" applyAlignment="1">
      <alignment horizontal="center" vertical="center" wrapText="1"/>
    </xf>
    <xf numFmtId="0" fontId="3" fillId="0" borderId="20" xfId="0" applyFont="1" applyBorder="1" applyAlignment="1">
      <alignment vertical="center"/>
    </xf>
    <xf numFmtId="0" fontId="19" fillId="0" borderId="20" xfId="0" applyFont="1" applyBorder="1" applyAlignment="1">
      <alignment vertical="center"/>
    </xf>
    <xf numFmtId="0" fontId="19" fillId="0" borderId="7" xfId="0" applyFont="1" applyBorder="1" applyAlignment="1">
      <alignment vertical="center"/>
    </xf>
    <xf numFmtId="0" fontId="19" fillId="0" borderId="61" xfId="0" applyFont="1" applyBorder="1" applyAlignment="1">
      <alignment horizontal="right" vertical="center"/>
    </xf>
    <xf numFmtId="0" fontId="19" fillId="0" borderId="1" xfId="0" applyFont="1" applyBorder="1" applyAlignment="1">
      <alignment vertical="center"/>
    </xf>
    <xf numFmtId="0" fontId="3" fillId="0" borderId="18" xfId="0" applyFont="1" applyBorder="1" applyAlignment="1">
      <alignment vertical="center"/>
    </xf>
    <xf numFmtId="0" fontId="3" fillId="0" borderId="62" xfId="0" applyFont="1" applyBorder="1" applyAlignment="1">
      <alignment vertical="center"/>
    </xf>
    <xf numFmtId="0" fontId="3" fillId="0" borderId="39" xfId="0" applyFont="1" applyBorder="1" applyAlignment="1">
      <alignment vertical="center"/>
    </xf>
    <xf numFmtId="0" fontId="19" fillId="0" borderId="18" xfId="0" applyFont="1" applyBorder="1" applyAlignment="1">
      <alignment vertical="center"/>
    </xf>
    <xf numFmtId="0" fontId="19" fillId="0" borderId="48" xfId="0" applyFont="1" applyBorder="1" applyAlignment="1">
      <alignment vertical="center"/>
    </xf>
    <xf numFmtId="0" fontId="19" fillId="0" borderId="62" xfId="0" applyFont="1" applyBorder="1" applyAlignment="1">
      <alignment vertical="center"/>
    </xf>
    <xf numFmtId="0" fontId="19" fillId="0" borderId="10" xfId="0" applyFont="1" applyBorder="1" applyAlignment="1">
      <alignment vertical="center"/>
    </xf>
    <xf numFmtId="0" fontId="3" fillId="0" borderId="14" xfId="0" applyFont="1" applyBorder="1" applyAlignment="1">
      <alignment vertical="center"/>
    </xf>
    <xf numFmtId="0" fontId="3" fillId="0" borderId="63" xfId="0" applyFont="1" applyBorder="1" applyAlignment="1">
      <alignment vertical="center"/>
    </xf>
    <xf numFmtId="0" fontId="3" fillId="0" borderId="35" xfId="0" applyFont="1" applyBorder="1" applyAlignment="1">
      <alignment vertical="center"/>
    </xf>
    <xf numFmtId="0" fontId="19" fillId="0" borderId="14" xfId="0" applyFont="1" applyBorder="1" applyAlignment="1">
      <alignment vertical="center"/>
    </xf>
    <xf numFmtId="0" fontId="19" fillId="0" borderId="64" xfId="0" applyFont="1" applyBorder="1" applyAlignment="1">
      <alignment vertical="center"/>
    </xf>
    <xf numFmtId="0" fontId="19" fillId="0" borderId="63" xfId="0" applyFont="1" applyBorder="1" applyAlignment="1">
      <alignment vertical="center"/>
    </xf>
    <xf numFmtId="0" fontId="19" fillId="0" borderId="65" xfId="0" applyFont="1" applyBorder="1" applyAlignment="1">
      <alignment vertical="center"/>
    </xf>
    <xf numFmtId="0" fontId="19" fillId="0" borderId="26" xfId="0" applyFont="1" applyBorder="1" applyAlignment="1">
      <alignment vertical="center"/>
    </xf>
    <xf numFmtId="0" fontId="19" fillId="0" borderId="50" xfId="0" applyFont="1" applyBorder="1" applyAlignment="1">
      <alignment vertical="center"/>
    </xf>
    <xf numFmtId="0" fontId="19" fillId="0" borderId="66" xfId="0" applyFont="1" applyBorder="1" applyAlignment="1">
      <alignment vertical="center"/>
    </xf>
    <xf numFmtId="0" fontId="19" fillId="0" borderId="9" xfId="0" applyFont="1" applyBorder="1" applyAlignment="1">
      <alignment vertical="center"/>
    </xf>
    <xf numFmtId="0" fontId="3" fillId="0" borderId="25" xfId="0" applyFont="1" applyBorder="1" applyAlignment="1">
      <alignment vertical="center"/>
    </xf>
    <xf numFmtId="0" fontId="3" fillId="0" borderId="67" xfId="0" applyFont="1" applyBorder="1" applyAlignment="1">
      <alignment vertical="center"/>
    </xf>
    <xf numFmtId="0" fontId="3" fillId="0" borderId="37" xfId="0" applyFont="1" applyBorder="1" applyAlignment="1">
      <alignment vertical="center"/>
    </xf>
    <xf numFmtId="0" fontId="19" fillId="0" borderId="25" xfId="0" applyFont="1" applyBorder="1" applyAlignment="1">
      <alignment vertical="center"/>
    </xf>
    <xf numFmtId="0" fontId="19" fillId="0" borderId="51" xfId="0" applyFont="1" applyBorder="1" applyAlignment="1">
      <alignment vertical="center"/>
    </xf>
    <xf numFmtId="0" fontId="19" fillId="0" borderId="67" xfId="0" applyFont="1" applyBorder="1" applyAlignment="1">
      <alignment vertical="center"/>
    </xf>
    <xf numFmtId="0" fontId="19" fillId="0" borderId="4" xfId="0" applyFont="1" applyBorder="1" applyAlignment="1">
      <alignment vertical="center"/>
    </xf>
    <xf numFmtId="0" fontId="19" fillId="0" borderId="61" xfId="0" applyFont="1" applyBorder="1" applyAlignment="1">
      <alignment vertical="center"/>
    </xf>
    <xf numFmtId="177" fontId="3" fillId="0" borderId="0" xfId="3" applyNumberFormat="1" applyFont="1" applyAlignment="1">
      <alignment vertical="center"/>
    </xf>
    <xf numFmtId="0" fontId="3" fillId="0" borderId="0" xfId="0" quotePrefix="1" applyFont="1" applyAlignment="1">
      <alignment vertical="center"/>
    </xf>
    <xf numFmtId="0" fontId="9" fillId="0" borderId="1" xfId="0" applyFont="1" applyBorder="1" applyAlignment="1">
      <alignment vertical="center"/>
    </xf>
    <xf numFmtId="0" fontId="12" fillId="10" borderId="1" xfId="0" applyFont="1" applyFill="1" applyBorder="1" applyAlignment="1">
      <alignment horizontal="center" vertical="center" wrapText="1"/>
    </xf>
    <xf numFmtId="0" fontId="0" fillId="8" borderId="39" xfId="0" applyFill="1" applyBorder="1" applyAlignment="1">
      <alignment horizontal="center" vertical="center"/>
    </xf>
    <xf numFmtId="0" fontId="0" fillId="8" borderId="37" xfId="0" applyFill="1" applyBorder="1" applyAlignment="1">
      <alignment horizontal="center" vertical="center"/>
    </xf>
    <xf numFmtId="0" fontId="0" fillId="8" borderId="38" xfId="0" applyFill="1" applyBorder="1" applyAlignment="1">
      <alignment horizontal="center" vertical="center"/>
    </xf>
    <xf numFmtId="0" fontId="0" fillId="8" borderId="27" xfId="0" applyFill="1" applyBorder="1" applyAlignment="1">
      <alignment horizontal="center" vertical="center"/>
    </xf>
    <xf numFmtId="0" fontId="19" fillId="11" borderId="25" xfId="0" applyFont="1" applyFill="1" applyBorder="1" applyAlignment="1">
      <alignment vertical="center"/>
    </xf>
    <xf numFmtId="0" fontId="19" fillId="11" borderId="51" xfId="0" applyFont="1" applyFill="1" applyBorder="1" applyAlignment="1">
      <alignment vertical="center"/>
    </xf>
    <xf numFmtId="0" fontId="19" fillId="11" borderId="20" xfId="0" applyFont="1" applyFill="1" applyBorder="1" applyAlignment="1">
      <alignment vertical="center"/>
    </xf>
    <xf numFmtId="0" fontId="19" fillId="11" borderId="61" xfId="0" applyFont="1" applyFill="1" applyBorder="1" applyAlignment="1">
      <alignment horizontal="right" vertical="center"/>
    </xf>
    <xf numFmtId="0" fontId="19" fillId="11" borderId="18" xfId="0" applyFont="1" applyFill="1" applyBorder="1" applyAlignment="1">
      <alignment vertical="center"/>
    </xf>
    <xf numFmtId="0" fontId="19" fillId="11" borderId="62" xfId="0" applyFont="1" applyFill="1" applyBorder="1" applyAlignment="1">
      <alignment vertical="center"/>
    </xf>
    <xf numFmtId="0" fontId="19" fillId="11" borderId="14" xfId="0" applyFont="1" applyFill="1" applyBorder="1" applyAlignment="1">
      <alignment vertical="center"/>
    </xf>
    <xf numFmtId="0" fontId="19" fillId="11" borderId="63" xfId="0" applyFont="1" applyFill="1" applyBorder="1" applyAlignment="1">
      <alignment vertical="center"/>
    </xf>
    <xf numFmtId="0" fontId="19" fillId="11" borderId="26" xfId="0" applyFont="1" applyFill="1" applyBorder="1" applyAlignment="1">
      <alignment vertical="center"/>
    </xf>
    <xf numFmtId="0" fontId="19" fillId="11" borderId="66" xfId="0" applyFont="1" applyFill="1" applyBorder="1" applyAlignment="1">
      <alignment vertical="center"/>
    </xf>
    <xf numFmtId="0" fontId="19" fillId="11" borderId="67" xfId="0" applyFont="1" applyFill="1" applyBorder="1" applyAlignment="1">
      <alignment vertical="center"/>
    </xf>
    <xf numFmtId="0" fontId="19" fillId="11" borderId="61" xfId="0" applyFont="1" applyFill="1" applyBorder="1" applyAlignment="1">
      <alignment vertical="center"/>
    </xf>
    <xf numFmtId="0" fontId="19" fillId="11" borderId="1" xfId="0" applyFont="1" applyFill="1" applyBorder="1" applyAlignment="1">
      <alignment vertical="center"/>
    </xf>
    <xf numFmtId="0" fontId="19" fillId="11" borderId="10" xfId="0" applyFont="1" applyFill="1" applyBorder="1" applyAlignment="1">
      <alignment vertical="center"/>
    </xf>
    <xf numFmtId="0" fontId="19" fillId="11" borderId="65" xfId="0" applyFont="1" applyFill="1" applyBorder="1" applyAlignment="1">
      <alignment vertical="center"/>
    </xf>
    <xf numFmtId="0" fontId="19" fillId="11" borderId="9" xfId="0" applyFont="1" applyFill="1" applyBorder="1" applyAlignment="1">
      <alignment vertical="center"/>
    </xf>
    <xf numFmtId="0" fontId="19" fillId="11" borderId="4" xfId="0" applyFont="1" applyFill="1" applyBorder="1" applyAlignment="1">
      <alignment vertical="center"/>
    </xf>
    <xf numFmtId="0" fontId="19" fillId="11" borderId="7" xfId="0" applyFont="1" applyFill="1" applyBorder="1" applyAlignment="1">
      <alignment vertical="center"/>
    </xf>
    <xf numFmtId="0" fontId="19" fillId="11" borderId="48" xfId="0" applyFont="1" applyFill="1" applyBorder="1" applyAlignment="1">
      <alignment vertical="center"/>
    </xf>
    <xf numFmtId="0" fontId="19" fillId="11" borderId="64" xfId="0" applyFont="1" applyFill="1" applyBorder="1" applyAlignment="1">
      <alignment vertical="center"/>
    </xf>
    <xf numFmtId="0" fontId="19" fillId="11" borderId="50" xfId="0" applyFont="1" applyFill="1" applyBorder="1" applyAlignment="1">
      <alignment vertical="center"/>
    </xf>
    <xf numFmtId="0" fontId="0" fillId="0" borderId="51" xfId="0" applyBorder="1" applyAlignment="1">
      <alignment horizontal="left" vertical="center" wrapText="1"/>
    </xf>
    <xf numFmtId="0" fontId="0" fillId="0" borderId="49" xfId="0" applyBorder="1" applyAlignment="1">
      <alignment horizontal="center" vertical="center"/>
    </xf>
    <xf numFmtId="0" fontId="12" fillId="10" borderId="7" xfId="0" applyFont="1" applyFill="1" applyBorder="1" applyAlignment="1">
      <alignment horizontal="center" vertical="center"/>
    </xf>
    <xf numFmtId="0" fontId="12" fillId="10" borderId="6" xfId="0" applyFont="1" applyFill="1" applyBorder="1" applyAlignment="1">
      <alignment horizontal="center" vertical="center"/>
    </xf>
    <xf numFmtId="0" fontId="19" fillId="0" borderId="12" xfId="0" applyFont="1" applyBorder="1" applyAlignment="1">
      <alignment vertical="center"/>
    </xf>
    <xf numFmtId="0" fontId="19" fillId="0" borderId="52" xfId="0" applyFont="1" applyBorder="1" applyAlignment="1">
      <alignment vertical="center"/>
    </xf>
    <xf numFmtId="0" fontId="0" fillId="7" borderId="1" xfId="0" applyFill="1" applyBorder="1" applyAlignment="1">
      <alignment horizontal="center" vertical="center" shrinkToFit="1"/>
    </xf>
    <xf numFmtId="179" fontId="9" fillId="0" borderId="1" xfId="0" applyNumberFormat="1" applyFont="1" applyBorder="1" applyAlignment="1">
      <alignment horizontal="center" vertical="center"/>
    </xf>
    <xf numFmtId="0" fontId="21" fillId="0" borderId="5" xfId="0" applyFont="1" applyBorder="1" applyAlignment="1">
      <alignment horizontal="center" vertical="center"/>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12" fillId="10" borderId="9" xfId="0" applyFont="1" applyFill="1" applyBorder="1" applyAlignment="1">
      <alignment horizontal="center" vertical="center" wrapText="1"/>
    </xf>
    <xf numFmtId="0" fontId="12" fillId="10" borderId="49" xfId="0" applyFont="1" applyFill="1" applyBorder="1" applyAlignment="1">
      <alignment horizontal="center" vertical="center"/>
    </xf>
    <xf numFmtId="0" fontId="9" fillId="0" borderId="9" xfId="0" applyFont="1" applyBorder="1" applyAlignment="1">
      <alignment horizontal="center" vertical="center"/>
    </xf>
    <xf numFmtId="0" fontId="19" fillId="0" borderId="19" xfId="0" applyFont="1" applyBorder="1" applyAlignment="1">
      <alignment vertical="center"/>
    </xf>
    <xf numFmtId="0" fontId="3" fillId="0" borderId="26" xfId="0" applyFont="1" applyBorder="1" applyAlignment="1">
      <alignment vertical="center"/>
    </xf>
    <xf numFmtId="0" fontId="19" fillId="11" borderId="66" xfId="0" applyFont="1" applyFill="1" applyBorder="1" applyAlignment="1">
      <alignment horizontal="right" vertical="center"/>
    </xf>
    <xf numFmtId="0" fontId="19" fillId="0" borderId="40" xfId="0" applyFont="1" applyBorder="1" applyAlignment="1">
      <alignment vertical="center"/>
    </xf>
    <xf numFmtId="0" fontId="19" fillId="11" borderId="5" xfId="0" applyFont="1" applyFill="1" applyBorder="1" applyAlignment="1">
      <alignment vertical="center"/>
    </xf>
    <xf numFmtId="0" fontId="0" fillId="8" borderId="2" xfId="0" applyFill="1" applyBorder="1" applyAlignment="1">
      <alignment horizontal="center" vertical="center"/>
    </xf>
    <xf numFmtId="0" fontId="0" fillId="8" borderId="8" xfId="0" applyFill="1" applyBorder="1" applyAlignment="1">
      <alignment horizontal="center" vertical="center"/>
    </xf>
    <xf numFmtId="0" fontId="0" fillId="8" borderId="47" xfId="0" applyFill="1" applyBorder="1" applyAlignment="1">
      <alignment horizontal="center" vertical="center"/>
    </xf>
    <xf numFmtId="0" fontId="23" fillId="0" borderId="0" xfId="0" applyFont="1" applyAlignment="1">
      <alignment vertical="center"/>
    </xf>
    <xf numFmtId="0" fontId="22" fillId="0" borderId="0" xfId="0" applyFont="1" applyAlignment="1">
      <alignment vertical="center"/>
    </xf>
    <xf numFmtId="0" fontId="25" fillId="0" borderId="62" xfId="0" applyFont="1" applyBorder="1" applyAlignment="1">
      <alignment vertical="center"/>
    </xf>
    <xf numFmtId="0" fontId="0" fillId="0" borderId="8" xfId="0" applyBorder="1" applyAlignment="1">
      <alignment horizontal="center" vertical="center"/>
    </xf>
    <xf numFmtId="0" fontId="0" fillId="0" borderId="51" xfId="0" applyBorder="1" applyAlignment="1">
      <alignment horizontal="center" vertical="center"/>
    </xf>
    <xf numFmtId="0" fontId="25" fillId="0" borderId="18" xfId="0" applyFont="1" applyBorder="1" applyAlignment="1">
      <alignment vertical="center"/>
    </xf>
    <xf numFmtId="0" fontId="25" fillId="0" borderId="14" xfId="0" applyFont="1" applyBorder="1" applyAlignment="1">
      <alignment vertical="center"/>
    </xf>
    <xf numFmtId="0" fontId="25" fillId="0" borderId="63" xfId="0" applyFont="1" applyBorder="1" applyAlignment="1">
      <alignment vertical="center"/>
    </xf>
    <xf numFmtId="0" fontId="25" fillId="0" borderId="26" xfId="0" applyFont="1" applyBorder="1" applyAlignment="1">
      <alignment vertical="center"/>
    </xf>
    <xf numFmtId="0" fontId="25" fillId="0" borderId="66" xfId="0" applyFont="1" applyBorder="1" applyAlignment="1">
      <alignment vertical="center"/>
    </xf>
    <xf numFmtId="0" fontId="25" fillId="0" borderId="25" xfId="0" applyFont="1" applyBorder="1" applyAlignment="1">
      <alignment vertical="center"/>
    </xf>
    <xf numFmtId="0" fontId="25" fillId="0" borderId="67" xfId="0" applyFont="1" applyBorder="1" applyAlignment="1">
      <alignment vertical="center"/>
    </xf>
    <xf numFmtId="0" fontId="25" fillId="0" borderId="20" xfId="0" applyFont="1" applyBorder="1" applyAlignment="1">
      <alignment vertical="center"/>
    </xf>
    <xf numFmtId="0" fontId="25" fillId="0" borderId="61" xfId="0" applyFont="1" applyBorder="1" applyAlignment="1">
      <alignment vertical="center"/>
    </xf>
    <xf numFmtId="0" fontId="25" fillId="0" borderId="19" xfId="0" applyFont="1" applyBorder="1" applyAlignment="1">
      <alignment vertical="center"/>
    </xf>
    <xf numFmtId="0" fontId="4" fillId="8" borderId="12" xfId="0" applyFont="1" applyFill="1" applyBorder="1" applyAlignment="1">
      <alignment horizontal="center" vertical="center"/>
    </xf>
    <xf numFmtId="0" fontId="4" fillId="8" borderId="59" xfId="0" applyFont="1" applyFill="1" applyBorder="1" applyAlignment="1">
      <alignment horizontal="center" vertical="center"/>
    </xf>
    <xf numFmtId="0" fontId="4" fillId="8" borderId="59" xfId="0" applyFont="1" applyFill="1" applyBorder="1" applyAlignment="1">
      <alignment horizontal="center" vertical="center" wrapText="1"/>
    </xf>
    <xf numFmtId="0" fontId="25" fillId="0" borderId="61" xfId="0" applyFont="1" applyBorder="1" applyAlignment="1">
      <alignment horizontal="right" vertical="center"/>
    </xf>
    <xf numFmtId="0" fontId="24" fillId="0" borderId="49" xfId="0" applyFont="1" applyBorder="1" applyAlignment="1">
      <alignment horizontal="left" vertical="center" wrapText="1"/>
    </xf>
    <xf numFmtId="0" fontId="24" fillId="0" borderId="2" xfId="0" applyFont="1" applyBorder="1" applyAlignment="1">
      <alignment vertical="top" wrapText="1"/>
    </xf>
    <xf numFmtId="0" fontId="24" fillId="0" borderId="8" xfId="0" applyFont="1" applyBorder="1" applyAlignment="1">
      <alignment vertical="center" wrapText="1"/>
    </xf>
    <xf numFmtId="0" fontId="24" fillId="0" borderId="0" xfId="0" applyFont="1" applyAlignment="1">
      <alignment vertical="top" wrapText="1"/>
    </xf>
    <xf numFmtId="0" fontId="24" fillId="0" borderId="0" xfId="0" applyFont="1" applyAlignment="1">
      <alignment horizontal="left" vertical="center" wrapText="1"/>
    </xf>
    <xf numFmtId="0" fontId="24" fillId="0" borderId="0" xfId="0" applyFont="1" applyAlignment="1">
      <alignment vertical="center" wrapText="1"/>
    </xf>
    <xf numFmtId="0" fontId="24" fillId="0" borderId="51" xfId="0" applyFont="1" applyBorder="1" applyAlignment="1">
      <alignment vertical="center" wrapText="1"/>
    </xf>
    <xf numFmtId="0" fontId="24" fillId="0" borderId="47" xfId="0" applyFont="1" applyBorder="1" applyAlignment="1">
      <alignment vertical="center" wrapText="1"/>
    </xf>
    <xf numFmtId="0" fontId="24" fillId="0" borderId="49" xfId="0" applyFont="1" applyBorder="1" applyAlignment="1">
      <alignment vertical="center" wrapText="1"/>
    </xf>
    <xf numFmtId="0" fontId="24" fillId="0" borderId="49" xfId="0" applyFont="1" applyBorder="1" applyAlignment="1">
      <alignment vertical="top" wrapText="1"/>
    </xf>
    <xf numFmtId="0" fontId="24" fillId="0" borderId="50" xfId="0" applyFont="1" applyBorder="1" applyAlignment="1">
      <alignment vertical="center" wrapText="1"/>
    </xf>
    <xf numFmtId="0" fontId="24" fillId="0" borderId="2" xfId="0" applyFont="1" applyBorder="1" applyAlignment="1">
      <alignment vertical="center" wrapText="1"/>
    </xf>
    <xf numFmtId="0" fontId="24" fillId="0" borderId="8" xfId="0" applyFont="1" applyBorder="1" applyAlignment="1">
      <alignment vertical="top" wrapText="1"/>
    </xf>
    <xf numFmtId="0" fontId="24" fillId="0" borderId="47" xfId="0" applyFont="1" applyBorder="1" applyAlignment="1">
      <alignment vertical="top" wrapText="1"/>
    </xf>
    <xf numFmtId="0" fontId="24" fillId="0" borderId="5" xfId="0" applyFont="1" applyBorder="1" applyAlignment="1">
      <alignment vertical="center" wrapText="1"/>
    </xf>
    <xf numFmtId="0" fontId="24" fillId="0" borderId="0" xfId="0" applyFont="1" applyAlignment="1">
      <alignment horizontal="center" vertical="top" wrapText="1"/>
    </xf>
    <xf numFmtId="0" fontId="24" fillId="0" borderId="49" xfId="0" applyFont="1" applyBorder="1" applyAlignment="1">
      <alignment horizontal="center" vertical="top" wrapText="1"/>
    </xf>
    <xf numFmtId="0" fontId="24" fillId="0" borderId="5" xfId="0" applyFont="1" applyBorder="1" applyAlignment="1">
      <alignment vertical="top" wrapText="1"/>
    </xf>
    <xf numFmtId="0" fontId="24" fillId="0" borderId="5" xfId="0" applyFont="1" applyBorder="1" applyAlignment="1">
      <alignment horizontal="center" vertical="center"/>
    </xf>
    <xf numFmtId="0" fontId="24" fillId="0" borderId="6" xfId="0" applyFont="1" applyBorder="1" applyAlignment="1">
      <alignment horizontal="center" vertical="center"/>
    </xf>
    <xf numFmtId="0" fontId="24" fillId="0" borderId="27" xfId="0" applyFont="1" applyBorder="1" applyAlignment="1">
      <alignment horizontal="center" vertical="center"/>
    </xf>
    <xf numFmtId="0" fontId="24" fillId="0" borderId="7" xfId="0" applyFont="1" applyBorder="1" applyAlignment="1">
      <alignment horizontal="center" vertical="center"/>
    </xf>
    <xf numFmtId="0" fontId="24" fillId="0" borderId="3" xfId="0" applyFont="1" applyBorder="1" applyAlignment="1">
      <alignment horizontal="center" vertical="center"/>
    </xf>
    <xf numFmtId="0" fontId="24" fillId="0" borderId="39" xfId="0" applyFont="1" applyBorder="1" applyAlignment="1">
      <alignment horizontal="center" vertical="center"/>
    </xf>
    <xf numFmtId="0" fontId="24" fillId="0" borderId="48" xfId="0" applyFont="1" applyBorder="1" applyAlignment="1">
      <alignment horizontal="center" vertical="center"/>
    </xf>
    <xf numFmtId="0" fontId="24" fillId="0" borderId="19" xfId="0" applyFont="1" applyBorder="1" applyAlignment="1">
      <alignment horizontal="center" vertical="center"/>
    </xf>
    <xf numFmtId="0" fontId="24" fillId="0" borderId="51" xfId="0" applyFont="1" applyBorder="1" applyAlignment="1">
      <alignment horizontal="left" vertical="center" wrapText="1"/>
    </xf>
    <xf numFmtId="0" fontId="24" fillId="0" borderId="54" xfId="0" applyFont="1" applyBorder="1" applyAlignment="1">
      <alignment horizontal="center" vertical="center"/>
    </xf>
    <xf numFmtId="0" fontId="24" fillId="8" borderId="39" xfId="0" applyFont="1" applyFill="1" applyBorder="1" applyAlignment="1">
      <alignment horizontal="center" vertical="center"/>
    </xf>
    <xf numFmtId="0" fontId="24" fillId="8" borderId="48" xfId="0" applyFont="1" applyFill="1" applyBorder="1" applyAlignment="1">
      <alignment horizontal="center" vertical="center"/>
    </xf>
    <xf numFmtId="0" fontId="24" fillId="0" borderId="2" xfId="0" applyFont="1" applyBorder="1" applyAlignment="1">
      <alignment horizontal="center" vertical="center"/>
    </xf>
    <xf numFmtId="0" fontId="24" fillId="0" borderId="55" xfId="0" applyFont="1" applyBorder="1" applyAlignment="1">
      <alignment horizontal="center" vertical="center"/>
    </xf>
    <xf numFmtId="0" fontId="24" fillId="8" borderId="38" xfId="0" applyFont="1" applyFill="1" applyBorder="1" applyAlignment="1">
      <alignment horizontal="center" vertical="center"/>
    </xf>
    <xf numFmtId="0" fontId="24" fillId="8" borderId="50" xfId="0" applyFont="1" applyFill="1" applyBorder="1" applyAlignment="1">
      <alignment horizontal="center" vertical="center"/>
    </xf>
    <xf numFmtId="0" fontId="24" fillId="8" borderId="2" xfId="0" applyFont="1" applyFill="1" applyBorder="1" applyAlignment="1">
      <alignment horizontal="center" vertical="center"/>
    </xf>
    <xf numFmtId="0" fontId="24" fillId="8" borderId="3" xfId="0" applyFont="1" applyFill="1" applyBorder="1" applyAlignment="1">
      <alignment horizontal="center" vertical="center"/>
    </xf>
    <xf numFmtId="0" fontId="24" fillId="8" borderId="49" xfId="0" applyFont="1" applyFill="1" applyBorder="1" applyAlignment="1">
      <alignment horizontal="center" vertical="center"/>
    </xf>
    <xf numFmtId="0" fontId="24" fillId="8" borderId="5" xfId="0" applyFont="1" applyFill="1" applyBorder="1" applyAlignment="1">
      <alignment horizontal="center" vertical="center"/>
    </xf>
    <xf numFmtId="0" fontId="24" fillId="8" borderId="6" xfId="0" applyFont="1" applyFill="1" applyBorder="1" applyAlignment="1">
      <alignment horizontal="center" vertical="center"/>
    </xf>
    <xf numFmtId="0" fontId="24" fillId="8" borderId="27" xfId="0" applyFont="1" applyFill="1" applyBorder="1" applyAlignment="1">
      <alignment horizontal="center" vertical="center"/>
    </xf>
    <xf numFmtId="0" fontId="24" fillId="8" borderId="7" xfId="0" applyFont="1" applyFill="1" applyBorder="1" applyAlignment="1">
      <alignment horizontal="center" vertical="center"/>
    </xf>
    <xf numFmtId="0" fontId="24" fillId="0" borderId="56" xfId="0" applyFont="1" applyBorder="1" applyAlignment="1">
      <alignment horizontal="center" vertical="center"/>
    </xf>
    <xf numFmtId="0" fontId="24" fillId="0" borderId="0" xfId="0" applyFont="1" applyAlignment="1">
      <alignment horizontal="left" vertical="top" wrapText="1"/>
    </xf>
    <xf numFmtId="0" fontId="24" fillId="8" borderId="0" xfId="0" applyFont="1" applyFill="1" applyAlignment="1">
      <alignment horizontal="center" vertical="center"/>
    </xf>
    <xf numFmtId="0" fontId="24" fillId="8" borderId="37" xfId="0" applyFont="1" applyFill="1" applyBorder="1" applyAlignment="1">
      <alignment horizontal="center" vertical="center"/>
    </xf>
    <xf numFmtId="0" fontId="24" fillId="8" borderId="51" xfId="0" applyFont="1" applyFill="1" applyBorder="1" applyAlignment="1">
      <alignment horizontal="center" vertical="center"/>
    </xf>
    <xf numFmtId="0" fontId="27" fillId="0" borderId="0" xfId="0" applyFont="1" applyAlignment="1">
      <alignment horizontal="left" vertical="center" wrapText="1"/>
    </xf>
    <xf numFmtId="0" fontId="28" fillId="0" borderId="0" xfId="0" applyFont="1" applyAlignment="1">
      <alignment horizontal="left" vertical="center"/>
    </xf>
    <xf numFmtId="0" fontId="24" fillId="0" borderId="3" xfId="0" applyFont="1" applyBorder="1" applyAlignment="1">
      <alignment vertical="top" wrapText="1"/>
    </xf>
    <xf numFmtId="0" fontId="24" fillId="0" borderId="2" xfId="0" quotePrefix="1" applyFont="1" applyBorder="1" applyAlignment="1">
      <alignment vertical="top" wrapText="1"/>
    </xf>
    <xf numFmtId="0" fontId="24" fillId="0" borderId="2" xfId="0" quotePrefix="1" applyFont="1" applyBorder="1" applyAlignment="1">
      <alignment vertical="center" wrapText="1"/>
    </xf>
    <xf numFmtId="0" fontId="24" fillId="0" borderId="5" xfId="0" quotePrefix="1" applyFont="1" applyBorder="1" applyAlignment="1">
      <alignment vertical="top" wrapText="1"/>
    </xf>
    <xf numFmtId="0" fontId="24" fillId="0" borderId="1" xfId="0" applyFont="1" applyBorder="1" applyAlignment="1">
      <alignment horizontal="center" vertical="top"/>
    </xf>
    <xf numFmtId="0" fontId="24" fillId="0" borderId="1" xfId="0" applyFont="1" applyBorder="1" applyAlignment="1">
      <alignment horizontal="left" vertical="top" wrapText="1"/>
    </xf>
    <xf numFmtId="181" fontId="0" fillId="0" borderId="2" xfId="0" applyNumberFormat="1" applyBorder="1" applyAlignment="1">
      <alignment horizontal="left" vertical="top" wrapText="1"/>
    </xf>
    <xf numFmtId="0" fontId="0" fillId="0" borderId="3" xfId="0" applyBorder="1"/>
    <xf numFmtId="181" fontId="0" fillId="0" borderId="8" xfId="0" applyNumberFormat="1" applyBorder="1" applyAlignment="1">
      <alignment horizontal="left" vertical="top" wrapText="1"/>
    </xf>
    <xf numFmtId="0" fontId="0" fillId="0" borderId="47" xfId="0" applyBorder="1" applyAlignment="1">
      <alignment horizontal="center" vertical="center"/>
    </xf>
    <xf numFmtId="0" fontId="0" fillId="0" borderId="50" xfId="0" applyBorder="1" applyAlignment="1">
      <alignment horizontal="center" vertical="center"/>
    </xf>
    <xf numFmtId="0" fontId="0" fillId="0" borderId="38" xfId="0" applyBorder="1" applyAlignment="1">
      <alignment horizontal="center" vertical="center"/>
    </xf>
    <xf numFmtId="0" fontId="0" fillId="0" borderId="11" xfId="0" applyBorder="1" applyAlignment="1">
      <alignment horizontal="center" vertical="center"/>
    </xf>
    <xf numFmtId="0" fontId="0" fillId="0" borderId="1" xfId="0" applyBorder="1" applyAlignment="1">
      <alignment vertical="center"/>
    </xf>
    <xf numFmtId="0" fontId="23" fillId="0" borderId="1" xfId="0" applyFont="1" applyBorder="1" applyAlignment="1">
      <alignment vertical="center"/>
    </xf>
    <xf numFmtId="0" fontId="22" fillId="0" borderId="1" xfId="0" applyFont="1" applyBorder="1" applyAlignment="1">
      <alignment vertical="center"/>
    </xf>
    <xf numFmtId="0" fontId="23" fillId="0" borderId="0" xfId="0" applyFont="1"/>
    <xf numFmtId="0" fontId="23" fillId="0" borderId="0" xfId="0" applyFont="1" applyAlignment="1">
      <alignment wrapText="1"/>
    </xf>
    <xf numFmtId="0" fontId="0" fillId="0" borderId="1" xfId="0" applyBorder="1"/>
    <xf numFmtId="0" fontId="29" fillId="7" borderId="1" xfId="0" applyFont="1" applyFill="1" applyBorder="1" applyAlignment="1">
      <alignment horizontal="center" vertical="center" wrapText="1" shrinkToFit="1"/>
    </xf>
    <xf numFmtId="0" fontId="29" fillId="7" borderId="1" xfId="0" applyFont="1" applyFill="1" applyBorder="1" applyAlignment="1">
      <alignment horizontal="center" vertical="center" shrinkToFit="1"/>
    </xf>
    <xf numFmtId="0" fontId="0" fillId="0" borderId="1"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49" xfId="0" applyBorder="1" applyAlignment="1">
      <alignment horizontal="center" vertical="center"/>
    </xf>
    <xf numFmtId="0" fontId="0" fillId="0" borderId="6" xfId="0" applyBorder="1" applyAlignment="1">
      <alignment horizontal="center" vertical="center"/>
    </xf>
    <xf numFmtId="0" fontId="9" fillId="9" borderId="1" xfId="0" applyFont="1" applyFill="1" applyBorder="1" applyAlignment="1">
      <alignment horizontal="center" vertical="center"/>
    </xf>
    <xf numFmtId="0" fontId="0" fillId="0" borderId="5" xfId="0" applyBorder="1" applyAlignment="1">
      <alignment horizontal="center" vertical="center"/>
    </xf>
    <xf numFmtId="178" fontId="9" fillId="0" borderId="1" xfId="0" applyNumberFormat="1" applyFont="1" applyBorder="1" applyAlignment="1">
      <alignment horizontal="center" vertical="center"/>
    </xf>
    <xf numFmtId="0" fontId="9" fillId="0" borderId="1" xfId="0" applyFont="1" applyBorder="1" applyAlignment="1">
      <alignment horizontal="center" vertical="center"/>
    </xf>
    <xf numFmtId="0" fontId="0" fillId="0" borderId="3" xfId="0" applyBorder="1" applyAlignment="1">
      <alignment horizontal="left" vertical="center" wrapText="1"/>
    </xf>
    <xf numFmtId="0" fontId="0" fillId="0" borderId="49" xfId="0" applyBorder="1" applyAlignment="1">
      <alignment horizontal="left" vertical="center" wrapText="1"/>
    </xf>
    <xf numFmtId="0" fontId="0" fillId="0" borderId="50" xfId="0" applyBorder="1" applyAlignment="1">
      <alignment horizontal="left" vertical="center" wrapText="1"/>
    </xf>
    <xf numFmtId="0" fontId="0" fillId="0" borderId="0" xfId="0" applyAlignment="1">
      <alignment horizontal="left" vertical="center" wrapText="1"/>
    </xf>
    <xf numFmtId="0" fontId="0" fillId="0" borderId="51" xfId="0" applyBorder="1" applyAlignment="1">
      <alignment horizontal="left" vertical="center" wrapText="1"/>
    </xf>
    <xf numFmtId="0" fontId="0" fillId="8" borderId="1" xfId="0" applyFill="1" applyBorder="1" applyAlignment="1">
      <alignment horizontal="center" vertical="center"/>
    </xf>
    <xf numFmtId="0" fontId="0" fillId="0" borderId="10" xfId="0" applyBorder="1" applyAlignment="1">
      <alignment horizontal="center" vertical="top"/>
    </xf>
    <xf numFmtId="0" fontId="0" fillId="0" borderId="4" xfId="0" applyBorder="1" applyAlignment="1">
      <alignment horizontal="center" vertical="top"/>
    </xf>
    <xf numFmtId="0" fontId="0" fillId="0" borderId="9" xfId="0" applyBorder="1" applyAlignment="1">
      <alignment horizontal="center" vertical="top"/>
    </xf>
    <xf numFmtId="0" fontId="0" fillId="0" borderId="10" xfId="0" applyBorder="1" applyAlignment="1">
      <alignment horizontal="center" vertical="top" wrapText="1"/>
    </xf>
    <xf numFmtId="0" fontId="0" fillId="0" borderId="4" xfId="0" applyBorder="1" applyAlignment="1">
      <alignment horizontal="center" vertical="top" wrapText="1"/>
    </xf>
    <xf numFmtId="0" fontId="0" fillId="0" borderId="9" xfId="0" applyBorder="1" applyAlignment="1">
      <alignment horizontal="center" vertical="top" wrapText="1"/>
    </xf>
    <xf numFmtId="0" fontId="0" fillId="0" borderId="1" xfId="0" applyBorder="1" applyAlignment="1">
      <alignment horizontal="center" vertical="top"/>
    </xf>
    <xf numFmtId="0" fontId="0" fillId="0" borderId="1" xfId="0" applyBorder="1" applyAlignment="1">
      <alignment horizontal="left" vertical="top" wrapText="1"/>
    </xf>
    <xf numFmtId="0" fontId="0" fillId="0" borderId="2" xfId="0" applyBorder="1" applyAlignment="1">
      <alignment horizontal="left" vertical="center" wrapText="1"/>
    </xf>
    <xf numFmtId="0" fontId="0" fillId="0" borderId="48" xfId="0" applyBorder="1" applyAlignment="1">
      <alignment horizontal="left" vertical="center" wrapText="1"/>
    </xf>
    <xf numFmtId="0" fontId="21" fillId="0" borderId="6" xfId="0" applyFont="1" applyBorder="1" applyAlignment="1">
      <alignment horizontal="left" vertical="center" wrapText="1"/>
    </xf>
    <xf numFmtId="0" fontId="21" fillId="0" borderId="7" xfId="0" applyFont="1" applyBorder="1" applyAlignment="1">
      <alignment horizontal="left" vertical="center" wrapText="1"/>
    </xf>
    <xf numFmtId="0" fontId="0" fillId="7" borderId="1" xfId="0" applyFill="1" applyBorder="1" applyAlignment="1">
      <alignment horizontal="center" vertical="center"/>
    </xf>
    <xf numFmtId="0" fontId="0" fillId="7" borderId="1" xfId="0" applyFill="1" applyBorder="1" applyAlignment="1">
      <alignment horizontal="center"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48" xfId="0" applyBorder="1" applyAlignment="1">
      <alignment horizontal="center" vertical="center"/>
    </xf>
    <xf numFmtId="0" fontId="0" fillId="0" borderId="51" xfId="0" applyBorder="1" applyAlignment="1">
      <alignment horizontal="center" vertical="center"/>
    </xf>
    <xf numFmtId="0" fontId="0" fillId="0" borderId="50" xfId="0" applyBorder="1" applyAlignment="1">
      <alignment horizontal="center" vertical="center"/>
    </xf>
    <xf numFmtId="0" fontId="6" fillId="0" borderId="16" xfId="1" applyFont="1" applyBorder="1" applyAlignment="1">
      <alignment vertical="center" wrapText="1"/>
    </xf>
    <xf numFmtId="0" fontId="6" fillId="0" borderId="14" xfId="1" applyFont="1" applyBorder="1" applyAlignment="1">
      <alignment vertical="center" wrapText="1"/>
    </xf>
    <xf numFmtId="0" fontId="6" fillId="0" borderId="12" xfId="1" applyFont="1" applyBorder="1" applyAlignment="1">
      <alignment vertical="center" wrapText="1"/>
    </xf>
    <xf numFmtId="0" fontId="6" fillId="0" borderId="18" xfId="1" applyFont="1" applyBorder="1" applyAlignment="1">
      <alignment horizontal="left" vertical="center" wrapText="1"/>
    </xf>
    <xf numFmtId="0" fontId="6" fillId="0" borderId="25" xfId="1" applyFont="1" applyBorder="1" applyAlignment="1">
      <alignment horizontal="left" vertical="center" wrapText="1"/>
    </xf>
    <xf numFmtId="0" fontId="6" fillId="0" borderId="26" xfId="1" applyFont="1" applyBorder="1" applyAlignment="1">
      <alignment horizontal="left" vertical="center" wrapText="1"/>
    </xf>
    <xf numFmtId="0" fontId="6" fillId="0" borderId="33" xfId="1" applyFont="1" applyBorder="1" applyAlignment="1">
      <alignment horizontal="left" vertical="center"/>
    </xf>
    <xf numFmtId="0" fontId="6" fillId="0" borderId="32" xfId="1" applyFont="1" applyBorder="1" applyAlignment="1">
      <alignment horizontal="left" vertical="center"/>
    </xf>
    <xf numFmtId="0" fontId="6" fillId="0" borderId="40" xfId="1" applyFont="1" applyBorder="1" applyAlignment="1">
      <alignment horizontal="left" vertical="center"/>
    </xf>
    <xf numFmtId="0" fontId="6" fillId="3" borderId="17" xfId="1" applyFont="1" applyFill="1" applyBorder="1" applyAlignment="1">
      <alignment horizontal="center" vertical="center" wrapText="1"/>
    </xf>
    <xf numFmtId="0" fontId="6" fillId="3" borderId="21" xfId="1" applyFont="1" applyFill="1" applyBorder="1" applyAlignment="1">
      <alignment horizontal="center" vertical="center" wrapText="1"/>
    </xf>
    <xf numFmtId="0" fontId="6" fillId="3" borderId="11" xfId="1" applyFont="1" applyFill="1" applyBorder="1" applyAlignment="1">
      <alignment horizontal="center" vertical="center" wrapText="1"/>
    </xf>
    <xf numFmtId="0" fontId="6" fillId="0" borderId="29" xfId="1" applyFont="1" applyBorder="1" applyAlignment="1">
      <alignment horizontal="left" vertical="center" wrapText="1"/>
    </xf>
    <xf numFmtId="0" fontId="6" fillId="0" borderId="30" xfId="1" applyFont="1" applyBorder="1" applyAlignment="1">
      <alignment horizontal="left" vertical="center" wrapText="1"/>
    </xf>
    <xf numFmtId="0" fontId="6" fillId="0" borderId="41" xfId="1" applyFont="1" applyBorder="1" applyAlignment="1">
      <alignment horizontal="right" vertical="center"/>
    </xf>
    <xf numFmtId="0" fontId="6" fillId="0" borderId="42" xfId="1" applyFont="1" applyBorder="1" applyAlignment="1">
      <alignment horizontal="right" vertical="center"/>
    </xf>
    <xf numFmtId="0" fontId="6" fillId="0" borderId="46" xfId="1" applyFont="1" applyBorder="1" applyAlignment="1">
      <alignment horizontal="left" vertical="center"/>
    </xf>
    <xf numFmtId="0" fontId="6" fillId="0" borderId="37" xfId="1" applyFont="1" applyBorder="1" applyAlignment="1">
      <alignment horizontal="right" vertical="center"/>
    </xf>
    <xf numFmtId="0" fontId="6" fillId="0" borderId="38" xfId="1" applyFont="1" applyBorder="1" applyAlignment="1">
      <alignment horizontal="right" vertical="center"/>
    </xf>
    <xf numFmtId="0" fontId="6" fillId="0" borderId="44" xfId="1" applyFont="1" applyBorder="1" applyAlignment="1">
      <alignment horizontal="left" vertical="center"/>
    </xf>
    <xf numFmtId="0" fontId="6" fillId="5" borderId="17" xfId="1" applyFont="1" applyFill="1" applyBorder="1" applyAlignment="1">
      <alignment horizontal="center" vertical="center"/>
    </xf>
    <xf numFmtId="0" fontId="6" fillId="5" borderId="21" xfId="1" applyFont="1" applyFill="1" applyBorder="1" applyAlignment="1">
      <alignment horizontal="center" vertical="center"/>
    </xf>
    <xf numFmtId="0" fontId="6" fillId="5" borderId="11" xfId="1" applyFont="1" applyFill="1" applyBorder="1" applyAlignment="1">
      <alignment horizontal="center" vertical="center"/>
    </xf>
    <xf numFmtId="0" fontId="6" fillId="0" borderId="39" xfId="1" applyFont="1" applyBorder="1" applyAlignment="1">
      <alignment horizontal="right" vertical="center"/>
    </xf>
    <xf numFmtId="0" fontId="6" fillId="0" borderId="43" xfId="1" applyFont="1" applyBorder="1" applyAlignment="1">
      <alignment vertical="center" wrapText="1"/>
    </xf>
    <xf numFmtId="0" fontId="6" fillId="0" borderId="45" xfId="1" applyFont="1" applyBorder="1" applyAlignment="1">
      <alignment vertical="center" wrapText="1"/>
    </xf>
    <xf numFmtId="0" fontId="6" fillId="4" borderId="13" xfId="1" applyFont="1" applyFill="1" applyBorder="1" applyAlignment="1">
      <alignment horizontal="center" vertical="center"/>
    </xf>
    <xf numFmtId="0" fontId="6" fillId="4" borderId="21" xfId="1" applyFont="1" applyFill="1" applyBorder="1" applyAlignment="1">
      <alignment horizontal="center" vertical="center"/>
    </xf>
    <xf numFmtId="0" fontId="6" fillId="4" borderId="11" xfId="1" applyFont="1" applyFill="1" applyBorder="1" applyAlignment="1">
      <alignment horizontal="center" vertical="center"/>
    </xf>
    <xf numFmtId="0" fontId="6" fillId="0" borderId="46" xfId="1" applyFont="1" applyBorder="1" applyAlignment="1">
      <alignment horizontal="left" vertical="center" wrapText="1"/>
    </xf>
    <xf numFmtId="0" fontId="6" fillId="0" borderId="31" xfId="1" applyFont="1" applyBorder="1" applyAlignment="1">
      <alignment horizontal="left" vertical="center" wrapText="1"/>
    </xf>
    <xf numFmtId="0" fontId="6" fillId="5" borderId="24" xfId="1" applyFont="1" applyFill="1" applyBorder="1" applyAlignment="1">
      <alignment horizontal="center" vertical="center"/>
    </xf>
    <xf numFmtId="0" fontId="6" fillId="6" borderId="27" xfId="1" applyFont="1" applyFill="1" applyBorder="1" applyAlignment="1">
      <alignment horizontal="center" vertical="center"/>
    </xf>
    <xf numFmtId="0" fontId="6" fillId="6" borderId="28" xfId="1" applyFont="1" applyFill="1" applyBorder="1" applyAlignment="1">
      <alignment horizontal="center" vertical="center"/>
    </xf>
    <xf numFmtId="0" fontId="6" fillId="0" borderId="33" xfId="1" applyFont="1" applyBorder="1" applyAlignment="1">
      <alignment horizontal="left" vertical="center" wrapText="1"/>
    </xf>
    <xf numFmtId="0" fontId="6" fillId="0" borderId="32" xfId="1" applyFont="1" applyBorder="1" applyAlignment="1">
      <alignment horizontal="left" vertical="center" wrapText="1"/>
    </xf>
    <xf numFmtId="0" fontId="6" fillId="0" borderId="40" xfId="1" applyFont="1" applyBorder="1" applyAlignment="1">
      <alignment horizontal="left" vertical="center" wrapText="1"/>
    </xf>
    <xf numFmtId="0" fontId="6" fillId="0" borderId="35" xfId="1" applyFont="1" applyBorder="1" applyAlignment="1">
      <alignment horizontal="right" vertical="center"/>
    </xf>
    <xf numFmtId="0" fontId="6" fillId="0" borderId="41" xfId="1" applyFont="1" applyBorder="1" applyAlignment="1">
      <alignment horizontal="right" vertical="center" wrapText="1"/>
    </xf>
    <xf numFmtId="0" fontId="6" fillId="0" borderId="42" xfId="1" applyFont="1" applyBorder="1" applyAlignment="1">
      <alignment horizontal="right" vertical="center" wrapText="1"/>
    </xf>
    <xf numFmtId="0" fontId="6" fillId="0" borderId="37" xfId="1" applyFont="1" applyBorder="1" applyAlignment="1">
      <alignment horizontal="right" vertical="center" wrapText="1"/>
    </xf>
    <xf numFmtId="0" fontId="6" fillId="0" borderId="38" xfId="1" applyFont="1" applyBorder="1" applyAlignment="1">
      <alignment horizontal="right" vertical="center" wrapText="1"/>
    </xf>
    <xf numFmtId="0" fontId="6" fillId="0" borderId="34" xfId="1" applyFont="1" applyBorder="1" applyAlignment="1">
      <alignment horizontal="right" vertical="center"/>
    </xf>
    <xf numFmtId="0" fontId="6" fillId="0" borderId="30" xfId="1" applyFont="1" applyBorder="1" applyAlignment="1">
      <alignment horizontal="left" vertical="center"/>
    </xf>
    <xf numFmtId="0" fontId="6" fillId="3" borderId="24" xfId="1" applyFont="1" applyFill="1" applyBorder="1" applyAlignment="1">
      <alignment horizontal="center" vertical="center" wrapText="1"/>
    </xf>
    <xf numFmtId="0" fontId="6" fillId="5" borderId="13" xfId="1" applyFont="1" applyFill="1" applyBorder="1" applyAlignment="1">
      <alignment horizontal="center" vertical="center"/>
    </xf>
    <xf numFmtId="0" fontId="6" fillId="3" borderId="15" xfId="1" applyFont="1" applyFill="1" applyBorder="1" applyAlignment="1">
      <alignment horizontal="center" vertical="center" wrapText="1"/>
    </xf>
    <xf numFmtId="0" fontId="6" fillId="3" borderId="23" xfId="1" applyFont="1" applyFill="1" applyBorder="1" applyAlignment="1">
      <alignment horizontal="center" vertical="center" wrapText="1"/>
    </xf>
    <xf numFmtId="0" fontId="6" fillId="0" borderId="29" xfId="1" applyFont="1" applyBorder="1" applyAlignment="1">
      <alignment horizontal="left" vertical="center"/>
    </xf>
    <xf numFmtId="0" fontId="3" fillId="0" borderId="27" xfId="0" applyFont="1" applyBorder="1" applyAlignment="1">
      <alignment vertical="center"/>
    </xf>
    <xf numFmtId="0" fontId="3" fillId="0" borderId="6" xfId="0" applyFont="1" applyBorder="1" applyAlignment="1">
      <alignment vertical="center"/>
    </xf>
    <xf numFmtId="0" fontId="3" fillId="8" borderId="47" xfId="0" applyFont="1" applyFill="1" applyBorder="1" applyAlignment="1">
      <alignment horizontal="center" vertical="center"/>
    </xf>
    <xf numFmtId="0" fontId="3" fillId="8" borderId="49" xfId="0" applyFont="1" applyFill="1" applyBorder="1" applyAlignment="1">
      <alignment horizontal="center" vertical="center"/>
    </xf>
    <xf numFmtId="0" fontId="20" fillId="6" borderId="5" xfId="0" applyFont="1" applyFill="1" applyBorder="1" applyAlignment="1">
      <alignment horizontal="center" vertical="center"/>
    </xf>
    <xf numFmtId="0" fontId="20" fillId="6" borderId="6" xfId="0" applyFont="1" applyFill="1" applyBorder="1" applyAlignment="1">
      <alignment horizontal="center" vertical="center"/>
    </xf>
    <xf numFmtId="0" fontId="20" fillId="6" borderId="7" xfId="0" applyFont="1" applyFill="1" applyBorder="1" applyAlignment="1">
      <alignment horizontal="center" vertical="center"/>
    </xf>
    <xf numFmtId="0" fontId="20" fillId="11" borderId="5" xfId="0" quotePrefix="1" applyFont="1" applyFill="1" applyBorder="1" applyAlignment="1">
      <alignment horizontal="center" vertical="center"/>
    </xf>
    <xf numFmtId="0" fontId="20" fillId="11" borderId="6" xfId="0" applyFont="1" applyFill="1" applyBorder="1" applyAlignment="1">
      <alignment horizontal="center" vertical="center"/>
    </xf>
    <xf numFmtId="0" fontId="3" fillId="8" borderId="68" xfId="0" applyFont="1" applyFill="1" applyBorder="1" applyAlignment="1">
      <alignment horizontal="center" vertical="center"/>
    </xf>
    <xf numFmtId="0" fontId="3" fillId="8" borderId="52" xfId="0" applyFont="1" applyFill="1" applyBorder="1" applyAlignment="1">
      <alignment horizontal="center" vertical="center"/>
    </xf>
    <xf numFmtId="0" fontId="3" fillId="0" borderId="47" xfId="0" applyFont="1" applyBorder="1" applyAlignment="1">
      <alignment vertical="center"/>
    </xf>
    <xf numFmtId="0" fontId="3" fillId="0" borderId="49" xfId="0" applyFont="1" applyBorder="1" applyAlignment="1">
      <alignment vertical="center"/>
    </xf>
    <xf numFmtId="0" fontId="3" fillId="0" borderId="8" xfId="0" applyFont="1" applyBorder="1" applyAlignment="1">
      <alignment vertical="center"/>
    </xf>
    <xf numFmtId="0" fontId="3" fillId="0" borderId="0" xfId="0" applyFont="1" applyAlignment="1">
      <alignment vertical="center"/>
    </xf>
    <xf numFmtId="0" fontId="20" fillId="11" borderId="5" xfId="0" applyFont="1" applyFill="1" applyBorder="1" applyAlignment="1">
      <alignment horizontal="center" vertical="center"/>
    </xf>
    <xf numFmtId="0" fontId="20" fillId="11" borderId="7" xfId="0" applyFont="1" applyFill="1" applyBorder="1" applyAlignment="1">
      <alignment horizontal="center" vertical="center"/>
    </xf>
    <xf numFmtId="0" fontId="18" fillId="8" borderId="16" xfId="0" applyFont="1" applyFill="1" applyBorder="1" applyAlignment="1">
      <alignment horizontal="center" vertical="center"/>
    </xf>
    <xf numFmtId="0" fontId="18" fillId="8" borderId="57" xfId="0" applyFont="1" applyFill="1" applyBorder="1" applyAlignment="1">
      <alignment horizontal="center" vertical="center"/>
    </xf>
    <xf numFmtId="0" fontId="18" fillId="8" borderId="34" xfId="0" applyFont="1" applyFill="1" applyBorder="1" applyAlignment="1">
      <alignment horizontal="center" vertical="center"/>
    </xf>
    <xf numFmtId="0" fontId="18" fillId="8" borderId="12" xfId="0" applyFont="1" applyFill="1" applyBorder="1" applyAlignment="1">
      <alignment horizontal="center" vertical="center"/>
    </xf>
    <xf numFmtId="0" fontId="18" fillId="8" borderId="59" xfId="0" applyFont="1" applyFill="1" applyBorder="1" applyAlignment="1">
      <alignment horizontal="center" vertical="center"/>
    </xf>
    <xf numFmtId="0" fontId="18" fillId="8" borderId="36" xfId="0" applyFont="1" applyFill="1" applyBorder="1" applyAlignment="1">
      <alignment horizontal="center" vertical="center"/>
    </xf>
    <xf numFmtId="0" fontId="3" fillId="8" borderId="2" xfId="0" applyFont="1" applyFill="1" applyBorder="1" applyAlignment="1">
      <alignment horizontal="center" vertical="center"/>
    </xf>
    <xf numFmtId="0" fontId="3" fillId="8" borderId="48" xfId="0" applyFont="1" applyFill="1" applyBorder="1" applyAlignment="1">
      <alignment horizontal="center" vertical="center"/>
    </xf>
    <xf numFmtId="0" fontId="3" fillId="8" borderId="16" xfId="0" applyFont="1" applyFill="1" applyBorder="1" applyAlignment="1">
      <alignment horizontal="center" vertical="center"/>
    </xf>
    <xf numFmtId="0" fontId="3" fillId="8" borderId="57" xfId="0" applyFont="1" applyFill="1" applyBorder="1" applyAlignment="1">
      <alignment horizontal="center" vertical="center"/>
    </xf>
    <xf numFmtId="176" fontId="4" fillId="0" borderId="0" xfId="0" applyNumberFormat="1" applyFont="1" applyAlignment="1">
      <alignment horizontal="right" vertical="center"/>
    </xf>
    <xf numFmtId="0" fontId="15" fillId="0" borderId="0" xfId="0" applyFont="1" applyAlignment="1">
      <alignment horizontal="center" vertical="center"/>
    </xf>
    <xf numFmtId="0" fontId="3" fillId="0" borderId="1" xfId="0" applyFont="1" applyBorder="1" applyAlignment="1" applyProtection="1">
      <alignment horizontal="center" vertical="center" shrinkToFit="1"/>
      <protection locked="0"/>
    </xf>
    <xf numFmtId="57" fontId="17" fillId="0" borderId="1" xfId="0" applyNumberFormat="1" applyFont="1" applyBorder="1" applyAlignment="1" applyProtection="1">
      <alignment horizontal="center" vertical="center" shrinkToFit="1"/>
      <protection locked="0"/>
    </xf>
    <xf numFmtId="0" fontId="3" fillId="8" borderId="58" xfId="0" applyFont="1" applyFill="1" applyBorder="1" applyAlignment="1">
      <alignment horizontal="center" vertical="center"/>
    </xf>
    <xf numFmtId="0" fontId="3" fillId="8" borderId="60" xfId="0" applyFont="1" applyFill="1" applyBorder="1" applyAlignment="1">
      <alignment horizontal="center" vertical="center"/>
    </xf>
    <xf numFmtId="0" fontId="3" fillId="0" borderId="38" xfId="0" applyFont="1" applyBorder="1" applyAlignment="1">
      <alignment vertical="center"/>
    </xf>
    <xf numFmtId="0" fontId="20" fillId="0" borderId="5" xfId="0" quotePrefix="1" applyFont="1" applyBorder="1" applyAlignment="1">
      <alignment horizontal="center" vertical="center"/>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4" fillId="0" borderId="0" xfId="0" applyFont="1" applyAlignment="1">
      <alignment horizontal="right" vertical="center"/>
    </xf>
    <xf numFmtId="0" fontId="25" fillId="0" borderId="17" xfId="0" applyFont="1" applyBorder="1" applyAlignment="1">
      <alignment horizontal="right" vertical="center"/>
    </xf>
    <xf numFmtId="0" fontId="25" fillId="0" borderId="21" xfId="0" applyFont="1" applyBorder="1" applyAlignment="1">
      <alignment horizontal="right" vertical="center"/>
    </xf>
    <xf numFmtId="0" fontId="25" fillId="0" borderId="11" xfId="0" applyFont="1" applyBorder="1" applyAlignment="1">
      <alignment horizontal="right" vertical="center"/>
    </xf>
    <xf numFmtId="0" fontId="26" fillId="6" borderId="5" xfId="0" quotePrefix="1" applyFont="1" applyFill="1" applyBorder="1" applyAlignment="1">
      <alignment horizontal="center" vertical="center"/>
    </xf>
    <xf numFmtId="0" fontId="26" fillId="6" borderId="6" xfId="0" applyFont="1" applyFill="1" applyBorder="1" applyAlignment="1">
      <alignment horizontal="center" vertical="center"/>
    </xf>
    <xf numFmtId="0" fontId="20" fillId="6" borderId="5" xfId="0" quotePrefix="1" applyFont="1" applyFill="1" applyBorder="1" applyAlignment="1">
      <alignment horizontal="center" vertical="center"/>
    </xf>
    <xf numFmtId="0" fontId="4" fillId="8" borderId="16" xfId="0" applyFont="1" applyFill="1" applyBorder="1" applyAlignment="1">
      <alignment horizontal="center" vertical="center"/>
    </xf>
    <xf numFmtId="0" fontId="4" fillId="8" borderId="57" xfId="0" applyFont="1" applyFill="1" applyBorder="1" applyAlignment="1">
      <alignment horizontal="center" vertical="center"/>
    </xf>
    <xf numFmtId="0" fontId="0" fillId="0" borderId="10" xfId="0"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center" vertical="center"/>
    </xf>
    <xf numFmtId="0" fontId="12" fillId="10" borderId="1" xfId="0" applyFont="1" applyFill="1" applyBorder="1" applyAlignment="1">
      <alignment horizontal="center" vertical="center"/>
    </xf>
    <xf numFmtId="0" fontId="24" fillId="0" borderId="3" xfId="0" applyFont="1" applyBorder="1" applyAlignment="1">
      <alignment horizontal="center" vertical="center"/>
    </xf>
    <xf numFmtId="0" fontId="24" fillId="0" borderId="49" xfId="0" applyFont="1" applyBorder="1" applyAlignment="1">
      <alignment horizontal="center" vertical="center"/>
    </xf>
    <xf numFmtId="0" fontId="24" fillId="0" borderId="0" xfId="0" applyFont="1" applyAlignment="1">
      <alignment horizontal="center" vertical="center"/>
    </xf>
    <xf numFmtId="0" fontId="24" fillId="0" borderId="39" xfId="0" applyFont="1" applyBorder="1" applyAlignment="1">
      <alignment horizontal="center" vertical="center"/>
    </xf>
    <xf numFmtId="0" fontId="24" fillId="0" borderId="38" xfId="0" applyFont="1" applyBorder="1" applyAlignment="1">
      <alignment horizontal="center" vertical="center"/>
    </xf>
    <xf numFmtId="0" fontId="24" fillId="0" borderId="2" xfId="0" applyFont="1" applyBorder="1" applyAlignment="1">
      <alignment horizontal="center" vertical="center"/>
    </xf>
    <xf numFmtId="0" fontId="24" fillId="0" borderId="47" xfId="0" applyFont="1" applyBorder="1" applyAlignment="1">
      <alignment horizontal="center" vertical="center"/>
    </xf>
    <xf numFmtId="0" fontId="24" fillId="8" borderId="3" xfId="0" applyFont="1" applyFill="1" applyBorder="1" applyAlignment="1">
      <alignment horizontal="center" vertical="center"/>
    </xf>
    <xf numFmtId="0" fontId="24" fillId="8" borderId="49" xfId="0" applyFont="1" applyFill="1" applyBorder="1" applyAlignment="1">
      <alignment horizontal="center" vertical="center"/>
    </xf>
    <xf numFmtId="0" fontId="24" fillId="8" borderId="39" xfId="0" applyFont="1" applyFill="1" applyBorder="1" applyAlignment="1">
      <alignment horizontal="center" vertical="center"/>
    </xf>
    <xf numFmtId="0" fontId="24" fillId="8" borderId="38" xfId="0" applyFont="1" applyFill="1" applyBorder="1" applyAlignment="1">
      <alignment horizontal="center" vertical="center"/>
    </xf>
    <xf numFmtId="0" fontId="24" fillId="0" borderId="48" xfId="0" applyFont="1" applyBorder="1" applyAlignment="1">
      <alignment horizontal="center" vertical="center"/>
    </xf>
    <xf numFmtId="0" fontId="24" fillId="0" borderId="50" xfId="0" applyFont="1" applyBorder="1" applyAlignment="1">
      <alignment horizontal="center" vertical="center"/>
    </xf>
    <xf numFmtId="0" fontId="24" fillId="0" borderId="51" xfId="0" applyFont="1" applyBorder="1" applyAlignment="1">
      <alignment horizontal="center" vertical="center"/>
    </xf>
    <xf numFmtId="0" fontId="24" fillId="8" borderId="48" xfId="0" applyFont="1" applyFill="1" applyBorder="1" applyAlignment="1">
      <alignment horizontal="center" vertical="center"/>
    </xf>
    <xf numFmtId="0" fontId="24" fillId="8" borderId="50" xfId="0" applyFont="1" applyFill="1" applyBorder="1" applyAlignment="1">
      <alignment horizontal="center" vertical="center"/>
    </xf>
    <xf numFmtId="0" fontId="24" fillId="8" borderId="51" xfId="0" applyFont="1" applyFill="1" applyBorder="1" applyAlignment="1">
      <alignment horizontal="center" vertical="center"/>
    </xf>
    <xf numFmtId="0" fontId="24" fillId="0" borderId="37" xfId="0" applyFont="1" applyBorder="1" applyAlignment="1">
      <alignment horizontal="center" vertical="center"/>
    </xf>
    <xf numFmtId="0" fontId="0" fillId="7" borderId="2" xfId="0" applyFill="1" applyBorder="1" applyAlignment="1">
      <alignment horizontal="center" vertical="center"/>
    </xf>
    <xf numFmtId="0" fontId="0" fillId="7" borderId="3" xfId="0" applyFill="1" applyBorder="1" applyAlignment="1">
      <alignment horizontal="center" vertical="center"/>
    </xf>
    <xf numFmtId="0" fontId="0" fillId="7" borderId="48" xfId="0" applyFill="1" applyBorder="1" applyAlignment="1">
      <alignment horizontal="center" vertical="center"/>
    </xf>
    <xf numFmtId="0" fontId="24" fillId="8" borderId="0" xfId="0" applyFont="1" applyFill="1" applyAlignment="1">
      <alignment horizontal="center" vertical="center"/>
    </xf>
    <xf numFmtId="0" fontId="24" fillId="8" borderId="37" xfId="0" applyFont="1" applyFill="1" applyBorder="1" applyAlignment="1">
      <alignment horizontal="center" vertical="center"/>
    </xf>
    <xf numFmtId="179" fontId="9" fillId="0" borderId="1" xfId="0" applyNumberFormat="1" applyFont="1" applyBorder="1" applyAlignment="1">
      <alignment horizontal="center" vertical="center"/>
    </xf>
    <xf numFmtId="0" fontId="24" fillId="0" borderId="53" xfId="0" applyFont="1" applyBorder="1" applyAlignment="1">
      <alignment horizontal="center" vertical="center"/>
    </xf>
    <xf numFmtId="0" fontId="24" fillId="0" borderId="55" xfId="0" applyFont="1" applyBorder="1" applyAlignment="1">
      <alignment horizontal="center" vertical="center"/>
    </xf>
    <xf numFmtId="0" fontId="24" fillId="0" borderId="21" xfId="0" applyFont="1" applyBorder="1" applyAlignment="1">
      <alignment horizontal="center" vertical="center"/>
    </xf>
    <xf numFmtId="0" fontId="24" fillId="0" borderId="11" xfId="0" applyFont="1" applyBorder="1" applyAlignment="1">
      <alignment horizontal="center" vertical="center"/>
    </xf>
    <xf numFmtId="0" fontId="0" fillId="7" borderId="8" xfId="0" applyFill="1" applyBorder="1" applyAlignment="1">
      <alignment horizontal="center" vertical="center"/>
    </xf>
    <xf numFmtId="0" fontId="0" fillId="7" borderId="51" xfId="0" applyFill="1" applyBorder="1" applyAlignment="1">
      <alignment horizontal="center" vertical="center"/>
    </xf>
    <xf numFmtId="0" fontId="0" fillId="7" borderId="47" xfId="0" applyFill="1" applyBorder="1" applyAlignment="1">
      <alignment horizontal="center" vertical="center"/>
    </xf>
    <xf numFmtId="0" fontId="0" fillId="7" borderId="50" xfId="0" applyFill="1" applyBorder="1" applyAlignment="1">
      <alignment horizontal="center" vertical="center"/>
    </xf>
    <xf numFmtId="0" fontId="0" fillId="7" borderId="2" xfId="0" applyFill="1" applyBorder="1" applyAlignment="1">
      <alignment horizontal="center" vertical="center" wrapText="1"/>
    </xf>
    <xf numFmtId="0" fontId="0" fillId="7" borderId="3" xfId="0" applyFill="1" applyBorder="1" applyAlignment="1">
      <alignment horizontal="center" vertical="center" wrapText="1"/>
    </xf>
    <xf numFmtId="0" fontId="0" fillId="7" borderId="48" xfId="0" applyFill="1" applyBorder="1" applyAlignment="1">
      <alignment horizontal="center" vertical="center" wrapText="1"/>
    </xf>
    <xf numFmtId="0" fontId="0" fillId="7" borderId="8" xfId="0" applyFill="1" applyBorder="1" applyAlignment="1">
      <alignment horizontal="center" vertical="center" wrapText="1"/>
    </xf>
    <xf numFmtId="0" fontId="0" fillId="7" borderId="0" xfId="0" applyFill="1" applyAlignment="1">
      <alignment horizontal="center" vertical="center" wrapText="1"/>
    </xf>
    <xf numFmtId="0" fontId="0" fillId="7" borderId="51" xfId="0" applyFill="1" applyBorder="1" applyAlignment="1">
      <alignment horizontal="center" vertical="center" wrapText="1"/>
    </xf>
    <xf numFmtId="0" fontId="0" fillId="7" borderId="47" xfId="0" applyFill="1" applyBorder="1" applyAlignment="1">
      <alignment horizontal="center" vertical="center" wrapText="1"/>
    </xf>
    <xf numFmtId="0" fontId="0" fillId="7" borderId="49" xfId="0" applyFill="1" applyBorder="1" applyAlignment="1">
      <alignment horizontal="center" vertical="center" wrapText="1"/>
    </xf>
    <xf numFmtId="0" fontId="0" fillId="7" borderId="50" xfId="0" applyFill="1" applyBorder="1" applyAlignment="1">
      <alignment horizontal="center" vertical="center" wrapText="1"/>
    </xf>
    <xf numFmtId="0" fontId="0" fillId="7" borderId="5" xfId="0" applyFill="1" applyBorder="1" applyAlignment="1">
      <alignment horizontal="center" vertical="center"/>
    </xf>
    <xf numFmtId="0" fontId="0" fillId="7" borderId="6" xfId="0" applyFill="1" applyBorder="1" applyAlignment="1">
      <alignment horizontal="center" vertical="center"/>
    </xf>
    <xf numFmtId="0" fontId="0" fillId="7" borderId="7" xfId="0" applyFill="1" applyBorder="1" applyAlignment="1">
      <alignment horizontal="center" vertical="center"/>
    </xf>
    <xf numFmtId="0" fontId="24" fillId="0" borderId="8" xfId="0" applyFont="1" applyBorder="1" applyAlignment="1">
      <alignment horizontal="center" vertical="center"/>
    </xf>
    <xf numFmtId="0" fontId="24" fillId="0" borderId="10" xfId="0" applyFont="1" applyBorder="1" applyAlignment="1">
      <alignment horizontal="center" vertical="top"/>
    </xf>
    <xf numFmtId="0" fontId="24" fillId="0" borderId="4" xfId="0" applyFont="1" applyBorder="1" applyAlignment="1">
      <alignment horizontal="center" vertical="top"/>
    </xf>
    <xf numFmtId="0" fontId="24" fillId="0" borderId="9" xfId="0" applyFont="1" applyBorder="1" applyAlignment="1">
      <alignment horizontal="center" vertical="top"/>
    </xf>
    <xf numFmtId="0" fontId="0" fillId="0" borderId="10" xfId="0" applyBorder="1" applyAlignment="1">
      <alignment horizontal="left" vertical="top" wrapText="1"/>
    </xf>
    <xf numFmtId="0" fontId="0" fillId="0" borderId="4" xfId="0" applyBorder="1" applyAlignment="1">
      <alignment horizontal="left" vertical="top" wrapText="1"/>
    </xf>
    <xf numFmtId="0" fontId="0" fillId="0" borderId="9" xfId="0" applyBorder="1" applyAlignment="1">
      <alignment horizontal="left" vertical="top" wrapText="1"/>
    </xf>
    <xf numFmtId="0" fontId="0" fillId="8" borderId="2" xfId="0" applyFill="1" applyBorder="1" applyAlignment="1">
      <alignment horizontal="center" vertical="center"/>
    </xf>
    <xf numFmtId="0" fontId="0" fillId="8" borderId="8" xfId="0" applyFill="1" applyBorder="1" applyAlignment="1">
      <alignment horizontal="center" vertical="center"/>
    </xf>
    <xf numFmtId="0" fontId="0" fillId="8" borderId="47" xfId="0" applyFill="1" applyBorder="1" applyAlignment="1">
      <alignment horizontal="center" vertical="center"/>
    </xf>
    <xf numFmtId="0" fontId="24" fillId="8" borderId="2" xfId="0" applyFont="1" applyFill="1" applyBorder="1" applyAlignment="1">
      <alignment horizontal="center" vertical="center"/>
    </xf>
    <xf numFmtId="0" fontId="24" fillId="8" borderId="47" xfId="0" applyFont="1" applyFill="1" applyBorder="1" applyAlignment="1">
      <alignment horizontal="center" vertical="center"/>
    </xf>
    <xf numFmtId="0" fontId="24" fillId="0" borderId="70" xfId="0" applyFont="1" applyBorder="1" applyAlignment="1">
      <alignment horizontal="center" vertical="center"/>
    </xf>
    <xf numFmtId="0" fontId="0" fillId="0" borderId="39"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55" xfId="0" applyBorder="1" applyAlignment="1">
      <alignment horizontal="center" vertical="center"/>
    </xf>
    <xf numFmtId="0" fontId="0" fillId="0" borderId="21" xfId="0" applyBorder="1" applyAlignment="1">
      <alignment horizontal="center" vertical="center"/>
    </xf>
    <xf numFmtId="0" fontId="0" fillId="0" borderId="11" xfId="0" applyBorder="1" applyAlignment="1">
      <alignment horizontal="center" vertical="center"/>
    </xf>
    <xf numFmtId="0" fontId="0" fillId="0" borderId="53" xfId="0" applyBorder="1" applyAlignment="1">
      <alignment horizontal="center" vertical="center"/>
    </xf>
    <xf numFmtId="0" fontId="24" fillId="0" borderId="27" xfId="0" applyFont="1" applyBorder="1" applyAlignment="1">
      <alignment horizontal="center" vertical="center"/>
    </xf>
    <xf numFmtId="0" fontId="0" fillId="0" borderId="27" xfId="0" applyBorder="1" applyAlignment="1">
      <alignment horizontal="center" vertical="center"/>
    </xf>
    <xf numFmtId="0" fontId="0" fillId="0" borderId="2" xfId="0" applyBorder="1" applyAlignment="1">
      <alignment horizontal="center" vertical="center"/>
    </xf>
    <xf numFmtId="0" fontId="0" fillId="0" borderId="8" xfId="0" applyBorder="1" applyAlignment="1">
      <alignment horizontal="center" vertical="center"/>
    </xf>
    <xf numFmtId="0" fontId="0" fillId="0" borderId="47" xfId="0" applyBorder="1" applyAlignment="1">
      <alignment horizontal="center" vertical="center"/>
    </xf>
    <xf numFmtId="0" fontId="24" fillId="0" borderId="6" xfId="0" applyFont="1" applyBorder="1" applyAlignment="1">
      <alignment horizontal="center" vertical="center"/>
    </xf>
    <xf numFmtId="0" fontId="24" fillId="0" borderId="69" xfId="0" applyFont="1" applyBorder="1" applyAlignment="1">
      <alignment horizontal="center" vertical="center"/>
    </xf>
    <xf numFmtId="0" fontId="24" fillId="0" borderId="17" xfId="0" applyFont="1" applyBorder="1" applyAlignment="1">
      <alignment horizontal="center" vertical="center"/>
    </xf>
    <xf numFmtId="0" fontId="24" fillId="0" borderId="7" xfId="0" applyFont="1" applyBorder="1" applyAlignment="1">
      <alignment horizontal="center" vertical="center"/>
    </xf>
    <xf numFmtId="0" fontId="0" fillId="0" borderId="56" xfId="0" applyBorder="1" applyAlignment="1">
      <alignment horizontal="center" vertical="center"/>
    </xf>
    <xf numFmtId="0" fontId="0" fillId="0" borderId="19" xfId="0" applyBorder="1" applyAlignment="1">
      <alignment horizontal="center" vertical="center"/>
    </xf>
    <xf numFmtId="0" fontId="24" fillId="0" borderId="19" xfId="0" applyFont="1" applyBorder="1" applyAlignment="1">
      <alignment horizontal="center" vertical="center"/>
    </xf>
    <xf numFmtId="0" fontId="0" fillId="0" borderId="17" xfId="0" applyBorder="1" applyAlignment="1">
      <alignment horizontal="center" vertical="center"/>
    </xf>
    <xf numFmtId="0" fontId="24" fillId="0" borderId="5" xfId="0" applyFont="1" applyBorder="1" applyAlignment="1">
      <alignment horizontal="center" vertical="center"/>
    </xf>
    <xf numFmtId="0" fontId="0" fillId="7" borderId="5" xfId="0" applyFill="1" applyBorder="1" applyAlignment="1">
      <alignment horizontal="center" vertical="center" shrinkToFit="1"/>
    </xf>
    <xf numFmtId="0" fontId="0" fillId="7" borderId="6" xfId="0" applyFill="1" applyBorder="1" applyAlignment="1">
      <alignment horizontal="center" vertical="center" shrinkToFit="1"/>
    </xf>
    <xf numFmtId="0" fontId="0" fillId="7" borderId="7" xfId="0" applyFill="1" applyBorder="1" applyAlignment="1">
      <alignment horizontal="center" vertical="center" shrinkToFit="1"/>
    </xf>
    <xf numFmtId="0" fontId="24" fillId="0" borderId="0" xfId="0" applyFont="1" applyAlignment="1">
      <alignment horizontal="left" vertical="center" wrapText="1"/>
    </xf>
    <xf numFmtId="0" fontId="24" fillId="0" borderId="51" xfId="0" applyFont="1" applyBorder="1" applyAlignment="1">
      <alignment horizontal="left" vertical="center" wrapText="1"/>
    </xf>
    <xf numFmtId="0" fontId="24" fillId="0" borderId="49" xfId="0" applyFont="1" applyBorder="1" applyAlignment="1">
      <alignment horizontal="left" vertical="center" wrapText="1"/>
    </xf>
    <xf numFmtId="0" fontId="24" fillId="0" borderId="50" xfId="0" applyFont="1" applyBorder="1" applyAlignment="1">
      <alignment horizontal="left" vertical="center" wrapText="1"/>
    </xf>
    <xf numFmtId="0" fontId="0" fillId="8" borderId="3" xfId="0" applyFill="1" applyBorder="1" applyAlignment="1">
      <alignment horizontal="center" vertical="center"/>
    </xf>
    <xf numFmtId="0" fontId="0" fillId="8" borderId="0" xfId="0" applyFill="1" applyAlignment="1">
      <alignment horizontal="center" vertical="center"/>
    </xf>
    <xf numFmtId="0" fontId="0" fillId="8" borderId="49" xfId="0" applyFill="1" applyBorder="1" applyAlignment="1">
      <alignment horizontal="center" vertical="center"/>
    </xf>
    <xf numFmtId="0" fontId="0" fillId="8" borderId="39" xfId="0" applyFill="1" applyBorder="1" applyAlignment="1">
      <alignment horizontal="center" vertical="center"/>
    </xf>
    <xf numFmtId="0" fontId="0" fillId="8" borderId="37" xfId="0" applyFill="1" applyBorder="1" applyAlignment="1">
      <alignment horizontal="center" vertical="center"/>
    </xf>
    <xf numFmtId="0" fontId="0" fillId="8" borderId="38" xfId="0" applyFill="1" applyBorder="1" applyAlignment="1">
      <alignment horizontal="center" vertical="center"/>
    </xf>
    <xf numFmtId="0" fontId="0" fillId="8" borderId="48" xfId="0" applyFill="1" applyBorder="1" applyAlignment="1">
      <alignment horizontal="center" vertical="center"/>
    </xf>
    <xf numFmtId="0" fontId="0" fillId="8" borderId="51" xfId="0" applyFill="1" applyBorder="1" applyAlignment="1">
      <alignment horizontal="center" vertical="center"/>
    </xf>
    <xf numFmtId="0" fontId="0" fillId="8" borderId="50" xfId="0" applyFill="1" applyBorder="1" applyAlignment="1">
      <alignment horizontal="center" vertical="center"/>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0" fillId="0" borderId="1" xfId="0" applyBorder="1" applyAlignment="1">
      <alignment vertical="top" wrapText="1"/>
    </xf>
    <xf numFmtId="0" fontId="24" fillId="0" borderId="3" xfId="0" applyFont="1" applyBorder="1" applyAlignment="1">
      <alignment horizontal="left" vertical="center" wrapText="1"/>
    </xf>
    <xf numFmtId="0" fontId="24" fillId="0" borderId="48" xfId="0" applyFont="1" applyBorder="1" applyAlignment="1">
      <alignment horizontal="left" vertical="center" wrapText="1"/>
    </xf>
    <xf numFmtId="0" fontId="0" fillId="0" borderId="10" xfId="0" applyBorder="1" applyAlignment="1">
      <alignment vertical="top" wrapText="1"/>
    </xf>
    <xf numFmtId="0" fontId="0" fillId="0" borderId="4" xfId="0" applyBorder="1" applyAlignment="1">
      <alignment vertical="top" wrapText="1"/>
    </xf>
    <xf numFmtId="0" fontId="24" fillId="0" borderId="6" xfId="0" applyFont="1" applyBorder="1" applyAlignment="1">
      <alignment horizontal="left" vertical="top" wrapText="1"/>
    </xf>
    <xf numFmtId="0" fontId="24" fillId="0" borderId="7" xfId="0" applyFont="1" applyBorder="1" applyAlignment="1">
      <alignment horizontal="left" vertical="top" wrapText="1"/>
    </xf>
    <xf numFmtId="0" fontId="24" fillId="0" borderId="3" xfId="0" applyFont="1" applyBorder="1" applyAlignment="1">
      <alignment horizontal="left" vertical="top"/>
    </xf>
    <xf numFmtId="0" fontId="24" fillId="0" borderId="48" xfId="0" applyFont="1" applyBorder="1" applyAlignment="1">
      <alignment horizontal="left" vertical="top"/>
    </xf>
    <xf numFmtId="0" fontId="24" fillId="0" borderId="2" xfId="0" applyFont="1" applyBorder="1" applyAlignment="1">
      <alignment horizontal="left" vertical="center" wrapText="1"/>
    </xf>
    <xf numFmtId="0" fontId="24" fillId="8" borderId="8" xfId="0" applyFont="1" applyFill="1" applyBorder="1" applyAlignment="1">
      <alignment horizontal="center" vertical="center"/>
    </xf>
    <xf numFmtId="0" fontId="24" fillId="0" borderId="5" xfId="0" applyFont="1" applyBorder="1" applyAlignment="1">
      <alignment horizontal="left" vertical="top" wrapText="1"/>
    </xf>
    <xf numFmtId="0" fontId="24" fillId="0" borderId="2" xfId="0" applyFont="1" applyBorder="1" applyAlignment="1">
      <alignment horizontal="left" vertical="top" wrapText="1"/>
    </xf>
    <xf numFmtId="0" fontId="24" fillId="0" borderId="3" xfId="0" applyFont="1" applyBorder="1" applyAlignment="1">
      <alignment horizontal="left" vertical="top" wrapText="1"/>
    </xf>
    <xf numFmtId="0" fontId="24" fillId="0" borderId="48" xfId="0" applyFont="1" applyBorder="1" applyAlignment="1">
      <alignment horizontal="left" vertical="top" wrapText="1"/>
    </xf>
    <xf numFmtId="0" fontId="0" fillId="0" borderId="1" xfId="0" applyBorder="1" applyAlignment="1">
      <alignment horizontal="center"/>
    </xf>
    <xf numFmtId="0" fontId="0" fillId="0" borderId="10" xfId="0" applyBorder="1" applyAlignment="1">
      <alignment horizontal="center"/>
    </xf>
    <xf numFmtId="0" fontId="0" fillId="0" borderId="9" xfId="0" applyBorder="1" applyAlignment="1">
      <alignment horizontal="center"/>
    </xf>
    <xf numFmtId="0" fontId="23" fillId="0" borderId="1" xfId="0" applyFont="1" applyBorder="1" applyAlignment="1">
      <alignment horizontal="center"/>
    </xf>
    <xf numFmtId="0" fontId="23" fillId="0" borderId="1" xfId="0" applyFont="1" applyBorder="1" applyAlignment="1">
      <alignment horizontal="center" wrapText="1"/>
    </xf>
    <xf numFmtId="0" fontId="24" fillId="0" borderId="71" xfId="0" applyFont="1" applyBorder="1" applyAlignment="1">
      <alignment horizontal="center" vertical="center"/>
    </xf>
    <xf numFmtId="0" fontId="24" fillId="0" borderId="72" xfId="0" applyFont="1" applyBorder="1" applyAlignment="1">
      <alignment horizontal="center" vertical="center"/>
    </xf>
    <xf numFmtId="0" fontId="24" fillId="0" borderId="33" xfId="0" applyFont="1" applyBorder="1" applyAlignment="1">
      <alignment horizontal="center" vertical="center"/>
    </xf>
    <xf numFmtId="0" fontId="24" fillId="0" borderId="40" xfId="0" applyFont="1" applyBorder="1" applyAlignment="1">
      <alignment horizontal="center" vertical="center"/>
    </xf>
    <xf numFmtId="0" fontId="24" fillId="0" borderId="10" xfId="0" applyFont="1" applyBorder="1" applyAlignment="1">
      <alignment horizontal="left" vertical="top" wrapText="1"/>
    </xf>
    <xf numFmtId="0" fontId="24" fillId="0" borderId="4" xfId="0" applyFont="1" applyBorder="1" applyAlignment="1">
      <alignment horizontal="left" vertical="top" wrapText="1"/>
    </xf>
    <xf numFmtId="0" fontId="24" fillId="0" borderId="9" xfId="0" applyFont="1" applyBorder="1" applyAlignment="1">
      <alignment horizontal="left" vertical="top" wrapText="1"/>
    </xf>
    <xf numFmtId="0" fontId="0" fillId="0" borderId="10" xfId="0" applyBorder="1" applyAlignment="1">
      <alignment horizontal="left" vertical="top"/>
    </xf>
    <xf numFmtId="0" fontId="0" fillId="0" borderId="4" xfId="0" applyBorder="1" applyAlignment="1">
      <alignment horizontal="left" vertical="top"/>
    </xf>
    <xf numFmtId="0" fontId="0" fillId="0" borderId="9" xfId="0" applyBorder="1" applyAlignment="1">
      <alignment horizontal="left" vertical="top"/>
    </xf>
    <xf numFmtId="0" fontId="0" fillId="7" borderId="1" xfId="0" applyFill="1" applyBorder="1" applyAlignment="1">
      <alignment horizontal="center" wrapText="1"/>
    </xf>
    <xf numFmtId="0" fontId="0" fillId="7" borderId="1" xfId="0" applyFill="1" applyBorder="1" applyAlignment="1">
      <alignment horizontal="center"/>
    </xf>
    <xf numFmtId="0" fontId="12" fillId="10" borderId="5" xfId="0" applyFont="1" applyFill="1" applyBorder="1" applyAlignment="1">
      <alignment horizontal="center" vertical="center"/>
    </xf>
    <xf numFmtId="0" fontId="12" fillId="10" borderId="6" xfId="0" applyFont="1" applyFill="1" applyBorder="1" applyAlignment="1">
      <alignment horizontal="center" vertical="center"/>
    </xf>
    <xf numFmtId="0" fontId="12" fillId="10" borderId="7" xfId="0" applyFont="1" applyFill="1" applyBorder="1" applyAlignment="1">
      <alignment horizontal="center" vertical="center"/>
    </xf>
    <xf numFmtId="0" fontId="9" fillId="9" borderId="5" xfId="0" applyFont="1" applyFill="1" applyBorder="1" applyAlignment="1">
      <alignment horizontal="center" vertical="center"/>
    </xf>
    <xf numFmtId="0" fontId="9" fillId="9" borderId="6" xfId="0" applyFont="1" applyFill="1" applyBorder="1" applyAlignment="1">
      <alignment horizontal="center" vertical="center"/>
    </xf>
    <xf numFmtId="0" fontId="9" fillId="9" borderId="7" xfId="0" applyFont="1" applyFill="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24" fillId="0" borderId="8" xfId="0" applyFont="1" applyBorder="1" applyAlignment="1">
      <alignment horizontal="left" vertical="center"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180" fontId="9" fillId="0" borderId="1" xfId="0" applyNumberFormat="1" applyFont="1" applyBorder="1" applyAlignment="1">
      <alignment horizontal="center" vertical="center"/>
    </xf>
    <xf numFmtId="180" fontId="9" fillId="0" borderId="5" xfId="0" applyNumberFormat="1" applyFont="1" applyBorder="1" applyAlignment="1">
      <alignment horizontal="center" vertical="center"/>
    </xf>
    <xf numFmtId="180" fontId="9" fillId="0" borderId="6" xfId="0" applyNumberFormat="1" applyFont="1" applyBorder="1" applyAlignment="1">
      <alignment horizontal="center" vertical="center"/>
    </xf>
    <xf numFmtId="180" fontId="9" fillId="0" borderId="7" xfId="0" applyNumberFormat="1" applyFont="1" applyBorder="1" applyAlignment="1">
      <alignment horizontal="center" vertical="center"/>
    </xf>
    <xf numFmtId="0" fontId="0" fillId="0" borderId="3" xfId="0" applyBorder="1" applyAlignment="1">
      <alignment horizontal="left" vertical="top" wrapText="1"/>
    </xf>
    <xf numFmtId="0" fontId="0" fillId="0" borderId="48" xfId="0" applyBorder="1" applyAlignment="1">
      <alignment horizontal="left" vertical="top" wrapText="1"/>
    </xf>
    <xf numFmtId="0" fontId="0" fillId="0" borderId="0" xfId="0" applyAlignment="1">
      <alignment horizontal="left" vertical="top" wrapText="1"/>
    </xf>
    <xf numFmtId="0" fontId="0" fillId="0" borderId="51" xfId="0" applyBorder="1" applyAlignment="1">
      <alignment horizontal="left" vertical="top" wrapText="1"/>
    </xf>
    <xf numFmtId="0" fontId="0" fillId="0" borderId="49" xfId="0" applyBorder="1" applyAlignment="1">
      <alignment horizontal="left" vertical="top" wrapText="1"/>
    </xf>
    <xf numFmtId="0" fontId="0" fillId="0" borderId="50" xfId="0" applyBorder="1" applyAlignment="1">
      <alignment horizontal="left" vertical="top" wrapText="1"/>
    </xf>
    <xf numFmtId="0" fontId="21" fillId="0" borderId="0" xfId="0" applyFont="1" applyAlignment="1">
      <alignment horizontal="left" vertical="center" wrapText="1"/>
    </xf>
    <xf numFmtId="0" fontId="21" fillId="0" borderId="51" xfId="0" applyFont="1" applyBorder="1" applyAlignment="1">
      <alignment horizontal="left" vertical="center" wrapText="1"/>
    </xf>
    <xf numFmtId="0" fontId="24" fillId="0" borderId="0" xfId="0" applyFont="1" applyAlignment="1">
      <alignment horizontal="left" vertical="top" wrapText="1"/>
    </xf>
    <xf numFmtId="0" fontId="24" fillId="0" borderId="51" xfId="0" applyFont="1" applyBorder="1" applyAlignment="1">
      <alignment horizontal="left" vertical="top" wrapText="1"/>
    </xf>
    <xf numFmtId="0" fontId="12" fillId="10" borderId="47" xfId="0" applyFont="1" applyFill="1" applyBorder="1" applyAlignment="1">
      <alignment horizontal="center" vertical="center"/>
    </xf>
    <xf numFmtId="0" fontId="12" fillId="10" borderId="49" xfId="0" applyFont="1" applyFill="1" applyBorder="1" applyAlignment="1">
      <alignment horizontal="center" vertical="center"/>
    </xf>
    <xf numFmtId="0" fontId="12" fillId="10" borderId="50" xfId="0" applyFont="1" applyFill="1" applyBorder="1" applyAlignment="1">
      <alignment horizontal="center" vertical="center"/>
    </xf>
  </cellXfs>
  <cellStyles count="4">
    <cellStyle name="パーセント" xfId="3" builtinId="5"/>
    <cellStyle name="標準" xfId="0" builtinId="0"/>
    <cellStyle name="標準 2" xfId="1" xr:uid="{F50E1D1E-3ADB-4703-98A9-F6E9B0461C4A}"/>
    <cellStyle name="標準 2 2" xfId="2" xr:uid="{03A39036-898A-49D2-A7E0-D29FFF5FCDB3}"/>
  </cellStyles>
  <dxfs count="9">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colors>
    <mruColors>
      <color rgb="FFC0C0C0"/>
      <color rgb="FFB2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304800</xdr:colOff>
      <xdr:row>34</xdr:row>
      <xdr:rowOff>121920</xdr:rowOff>
    </xdr:from>
    <xdr:to>
      <xdr:col>7</xdr:col>
      <xdr:colOff>655320</xdr:colOff>
      <xdr:row>34</xdr:row>
      <xdr:rowOff>133350</xdr:rowOff>
    </xdr:to>
    <xdr:cxnSp macro="">
      <xdr:nvCxnSpPr>
        <xdr:cNvPr id="30" name="直線矢印コネクタ 29">
          <a:extLst>
            <a:ext uri="{FF2B5EF4-FFF2-40B4-BE49-F238E27FC236}">
              <a16:creationId xmlns:a16="http://schemas.microsoft.com/office/drawing/2014/main" id="{988C4B83-CD16-46C6-BABD-E79E48ABFEE5}"/>
            </a:ext>
          </a:extLst>
        </xdr:cNvPr>
        <xdr:cNvCxnSpPr/>
      </xdr:nvCxnSpPr>
      <xdr:spPr>
        <a:xfrm>
          <a:off x="4328160" y="6339840"/>
          <a:ext cx="1021080" cy="11430"/>
        </a:xfrm>
        <a:prstGeom prst="straightConnector1">
          <a:avLst/>
        </a:prstGeom>
        <a:ln w="28575">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5</xdr:row>
      <xdr:rowOff>19334</xdr:rowOff>
    </xdr:from>
    <xdr:to>
      <xdr:col>9</xdr:col>
      <xdr:colOff>137161</xdr:colOff>
      <xdr:row>20</xdr:row>
      <xdr:rowOff>111403</xdr:rowOff>
    </xdr:to>
    <xdr:grpSp>
      <xdr:nvGrpSpPr>
        <xdr:cNvPr id="59" name="グループ化 58">
          <a:extLst>
            <a:ext uri="{FF2B5EF4-FFF2-40B4-BE49-F238E27FC236}">
              <a16:creationId xmlns:a16="http://schemas.microsoft.com/office/drawing/2014/main" id="{260D17A7-41C4-6A0A-00BB-3AF7D5A87BAF}"/>
            </a:ext>
          </a:extLst>
        </xdr:cNvPr>
        <xdr:cNvGrpSpPr/>
      </xdr:nvGrpSpPr>
      <xdr:grpSpPr>
        <a:xfrm>
          <a:off x="739140" y="933734"/>
          <a:ext cx="5364481" cy="2835269"/>
          <a:chOff x="571500" y="1055654"/>
          <a:chExt cx="5364481" cy="2835269"/>
        </a:xfrm>
      </xdr:grpSpPr>
      <xdr:grpSp>
        <xdr:nvGrpSpPr>
          <xdr:cNvPr id="58" name="グループ化 57">
            <a:extLst>
              <a:ext uri="{FF2B5EF4-FFF2-40B4-BE49-F238E27FC236}">
                <a16:creationId xmlns:a16="http://schemas.microsoft.com/office/drawing/2014/main" id="{4B4BD4F6-5ECF-A80F-A445-9D10D689D77D}"/>
              </a:ext>
            </a:extLst>
          </xdr:cNvPr>
          <xdr:cNvGrpSpPr/>
        </xdr:nvGrpSpPr>
        <xdr:grpSpPr>
          <a:xfrm>
            <a:off x="571500" y="1055654"/>
            <a:ext cx="5364481" cy="2835269"/>
            <a:chOff x="708660" y="857534"/>
            <a:chExt cx="5364481" cy="2835269"/>
          </a:xfrm>
        </xdr:grpSpPr>
        <xdr:grpSp>
          <xdr:nvGrpSpPr>
            <xdr:cNvPr id="48" name="グループ化 47">
              <a:extLst>
                <a:ext uri="{FF2B5EF4-FFF2-40B4-BE49-F238E27FC236}">
                  <a16:creationId xmlns:a16="http://schemas.microsoft.com/office/drawing/2014/main" id="{54010407-160F-8A4B-8F18-54591FE6BB6B}"/>
                </a:ext>
              </a:extLst>
            </xdr:cNvPr>
            <xdr:cNvGrpSpPr/>
          </xdr:nvGrpSpPr>
          <xdr:grpSpPr>
            <a:xfrm>
              <a:off x="708660" y="857534"/>
              <a:ext cx="5364481" cy="2835269"/>
              <a:chOff x="739140" y="681502"/>
              <a:chExt cx="5425441" cy="2835844"/>
            </a:xfrm>
          </xdr:grpSpPr>
          <xdr:cxnSp macro="">
            <xdr:nvCxnSpPr>
              <xdr:cNvPr id="20" name="直線矢印コネクタ 19">
                <a:extLst>
                  <a:ext uri="{FF2B5EF4-FFF2-40B4-BE49-F238E27FC236}">
                    <a16:creationId xmlns:a16="http://schemas.microsoft.com/office/drawing/2014/main" id="{F52EA815-F8C6-4D9C-83B1-5A246EA10894}"/>
                  </a:ext>
                </a:extLst>
              </xdr:cNvPr>
              <xdr:cNvCxnSpPr>
                <a:cxnSpLocks/>
                <a:stCxn id="3" idx="3"/>
                <a:endCxn id="16" idx="2"/>
              </xdr:cNvCxnSpPr>
            </xdr:nvCxnSpPr>
            <xdr:spPr>
              <a:xfrm flipV="1">
                <a:off x="3992880" y="1741335"/>
                <a:ext cx="1005754" cy="362314"/>
              </a:xfrm>
              <a:prstGeom prst="straightConnector1">
                <a:avLst/>
              </a:prstGeom>
              <a:ln w="28575">
                <a:headEnd type="triangle"/>
                <a:tailEnd type="triangle"/>
              </a:ln>
            </xdr:spPr>
            <xdr:style>
              <a:lnRef idx="1">
                <a:schemeClr val="accent1"/>
              </a:lnRef>
              <a:fillRef idx="0">
                <a:schemeClr val="accent1"/>
              </a:fillRef>
              <a:effectRef idx="0">
                <a:schemeClr val="accent1"/>
              </a:effectRef>
              <a:fontRef idx="minor">
                <a:schemeClr val="tx1"/>
              </a:fontRef>
            </xdr:style>
          </xdr:cxnSp>
          <xdr:grpSp>
            <xdr:nvGrpSpPr>
              <xdr:cNvPr id="47" name="グループ化 46">
                <a:extLst>
                  <a:ext uri="{FF2B5EF4-FFF2-40B4-BE49-F238E27FC236}">
                    <a16:creationId xmlns:a16="http://schemas.microsoft.com/office/drawing/2014/main" id="{E60788B3-E927-D20A-D2D3-099A1F399620}"/>
                  </a:ext>
                </a:extLst>
              </xdr:cNvPr>
              <xdr:cNvGrpSpPr/>
            </xdr:nvGrpSpPr>
            <xdr:grpSpPr>
              <a:xfrm>
                <a:off x="739140" y="681502"/>
                <a:ext cx="5425441" cy="2835844"/>
                <a:chOff x="739140" y="689122"/>
                <a:chExt cx="5425441" cy="2835844"/>
              </a:xfrm>
            </xdr:grpSpPr>
            <xdr:grpSp>
              <xdr:nvGrpSpPr>
                <xdr:cNvPr id="46" name="グループ化 45">
                  <a:extLst>
                    <a:ext uri="{FF2B5EF4-FFF2-40B4-BE49-F238E27FC236}">
                      <a16:creationId xmlns:a16="http://schemas.microsoft.com/office/drawing/2014/main" id="{83D4B5FE-0C0D-F057-A6AA-7ABE59FF0428}"/>
                    </a:ext>
                  </a:extLst>
                </xdr:cNvPr>
                <xdr:cNvGrpSpPr/>
              </xdr:nvGrpSpPr>
              <xdr:grpSpPr>
                <a:xfrm>
                  <a:off x="739140" y="689122"/>
                  <a:ext cx="5425441" cy="2835844"/>
                  <a:chOff x="716280" y="704362"/>
                  <a:chExt cx="5425441" cy="2835844"/>
                </a:xfrm>
              </xdr:grpSpPr>
              <xdr:sp macro="" textlink="">
                <xdr:nvSpPr>
                  <xdr:cNvPr id="2" name="四角形: 角を丸くする 1">
                    <a:extLst>
                      <a:ext uri="{FF2B5EF4-FFF2-40B4-BE49-F238E27FC236}">
                        <a16:creationId xmlns:a16="http://schemas.microsoft.com/office/drawing/2014/main" id="{08C6A44C-20E5-FB40-A7E1-52E9453889F9}"/>
                      </a:ext>
                    </a:extLst>
                  </xdr:cNvPr>
                  <xdr:cNvSpPr/>
                </xdr:nvSpPr>
                <xdr:spPr>
                  <a:xfrm>
                    <a:off x="717514" y="704362"/>
                    <a:ext cx="3253740" cy="88526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kumimoji="1" lang="en-US" altLang="ja-JP" sz="1000" b="1" kern="1200">
                        <a:latin typeface="Meiryo UI" panose="020B0604030504040204" pitchFamily="50" charset="-128"/>
                        <a:ea typeface="Meiryo UI" panose="020B0604030504040204" pitchFamily="50" charset="-128"/>
                      </a:rPr>
                      <a:t>【</a:t>
                    </a:r>
                    <a:r>
                      <a:rPr kumimoji="1" lang="ja-JP" altLang="en-US" sz="1000" b="1" kern="1200">
                        <a:latin typeface="Meiryo UI" panose="020B0604030504040204" pitchFamily="50" charset="-128"/>
                        <a:ea typeface="Meiryo UI" panose="020B0604030504040204" pitchFamily="50" charset="-128"/>
                      </a:rPr>
                      <a:t>視点１</a:t>
                    </a:r>
                    <a:r>
                      <a:rPr kumimoji="1" lang="en-US" altLang="ja-JP" sz="1000" b="1" kern="1200">
                        <a:latin typeface="Meiryo UI" panose="020B0604030504040204" pitchFamily="50" charset="-128"/>
                        <a:ea typeface="Meiryo UI" panose="020B0604030504040204" pitchFamily="50" charset="-128"/>
                      </a:rPr>
                      <a:t>】</a:t>
                    </a:r>
                    <a:r>
                      <a:rPr kumimoji="1" lang="ja-JP" altLang="en-US" sz="1000" b="1" kern="1200">
                        <a:latin typeface="Meiryo UI" panose="020B0604030504040204" pitchFamily="50" charset="-128"/>
                        <a:ea typeface="Meiryo UI" panose="020B0604030504040204" pitchFamily="50" charset="-128"/>
                      </a:rPr>
                      <a:t>安心・快適（設備）</a:t>
                    </a:r>
                    <a:endParaRPr kumimoji="1" lang="en-US" altLang="ja-JP" sz="1000" b="1" kern="1200">
                      <a:latin typeface="Meiryo UI" panose="020B0604030504040204" pitchFamily="50" charset="-128"/>
                      <a:ea typeface="Meiryo UI" panose="020B0604030504040204" pitchFamily="50" charset="-128"/>
                    </a:endParaRPr>
                  </a:p>
                  <a:p>
                    <a:pPr algn="l"/>
                    <a:r>
                      <a:rPr kumimoji="1" lang="ja-JP" altLang="en-US" sz="1000" kern="1200">
                        <a:latin typeface="Meiryo UI" panose="020B0604030504040204" pitchFamily="50" charset="-128"/>
                        <a:ea typeface="Meiryo UI" panose="020B0604030504040204" pitchFamily="50" charset="-128"/>
                      </a:rPr>
                      <a:t>住宅内外での事故防止や健康・災害対策、不審者侵入防止、遮音性能など備えた住まい</a:t>
                    </a:r>
                  </a:p>
                </xdr:txBody>
              </xdr:sp>
              <xdr:sp macro="" textlink="">
                <xdr:nvSpPr>
                  <xdr:cNvPr id="3" name="四角形: 角を丸くする 2">
                    <a:extLst>
                      <a:ext uri="{FF2B5EF4-FFF2-40B4-BE49-F238E27FC236}">
                        <a16:creationId xmlns:a16="http://schemas.microsoft.com/office/drawing/2014/main" id="{EB689E4B-7F20-4239-9E8E-FB4C112C530C}"/>
                      </a:ext>
                    </a:extLst>
                  </xdr:cNvPr>
                  <xdr:cNvSpPr/>
                </xdr:nvSpPr>
                <xdr:spPr>
                  <a:xfrm>
                    <a:off x="716280" y="1683876"/>
                    <a:ext cx="3253740" cy="88526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kumimoji="1" lang="en-US" altLang="ja-JP" sz="1000" b="1" kern="1200">
                        <a:latin typeface="Meiryo UI" panose="020B0604030504040204" pitchFamily="50" charset="-128"/>
                        <a:ea typeface="Meiryo UI" panose="020B0604030504040204" pitchFamily="50" charset="-128"/>
                      </a:rPr>
                      <a:t>【</a:t>
                    </a:r>
                    <a:r>
                      <a:rPr kumimoji="1" lang="ja-JP" altLang="en-US" sz="1000" b="1" kern="1200">
                        <a:latin typeface="Meiryo UI" panose="020B0604030504040204" pitchFamily="50" charset="-128"/>
                        <a:ea typeface="Meiryo UI" panose="020B0604030504040204" pitchFamily="50" charset="-128"/>
                      </a:rPr>
                      <a:t>視点２</a:t>
                    </a:r>
                    <a:r>
                      <a:rPr kumimoji="1" lang="en-US" altLang="ja-JP" sz="1000" b="1" kern="1200">
                        <a:latin typeface="Meiryo UI" panose="020B0604030504040204" pitchFamily="50" charset="-128"/>
                        <a:ea typeface="Meiryo UI" panose="020B0604030504040204" pitchFamily="50" charset="-128"/>
                      </a:rPr>
                      <a:t>】</a:t>
                    </a:r>
                    <a:r>
                      <a:rPr kumimoji="1" lang="ja-JP" altLang="en-US" sz="1000" b="1" kern="1200">
                        <a:latin typeface="Meiryo UI" panose="020B0604030504040204" pitchFamily="50" charset="-128"/>
                        <a:ea typeface="Meiryo UI" panose="020B0604030504040204" pitchFamily="50" charset="-128"/>
                      </a:rPr>
                      <a:t>コミュニティ</a:t>
                    </a:r>
                    <a:endParaRPr kumimoji="1" lang="en-US" altLang="ja-JP" sz="1000" b="1" kern="1200">
                      <a:latin typeface="Meiryo UI" panose="020B0604030504040204" pitchFamily="50" charset="-128"/>
                      <a:ea typeface="Meiryo UI" panose="020B0604030504040204" pitchFamily="50" charset="-128"/>
                    </a:endParaRPr>
                  </a:p>
                  <a:p>
                    <a:pPr algn="l"/>
                    <a:r>
                      <a:rPr kumimoji="1" lang="ja-JP" altLang="en-US" sz="1000" kern="1200">
                        <a:latin typeface="Meiryo UI" panose="020B0604030504040204" pitchFamily="50" charset="-128"/>
                        <a:ea typeface="Meiryo UI" panose="020B0604030504040204" pitchFamily="50" charset="-128"/>
                      </a:rPr>
                      <a:t>多世代が交流しやすい環境で、高齢者の孤立を防ぐコミュニティ形成の促進</a:t>
                    </a:r>
                  </a:p>
                </xdr:txBody>
              </xdr:sp>
              <xdr:sp macro="" textlink="">
                <xdr:nvSpPr>
                  <xdr:cNvPr id="4" name="四角形: 角を丸くする 3">
                    <a:extLst>
                      <a:ext uri="{FF2B5EF4-FFF2-40B4-BE49-F238E27FC236}">
                        <a16:creationId xmlns:a16="http://schemas.microsoft.com/office/drawing/2014/main" id="{0490268B-C0D0-4F7A-8303-5B1869722913}"/>
                      </a:ext>
                    </a:extLst>
                  </xdr:cNvPr>
                  <xdr:cNvSpPr/>
                </xdr:nvSpPr>
                <xdr:spPr>
                  <a:xfrm>
                    <a:off x="723900" y="2654939"/>
                    <a:ext cx="3253740" cy="88526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kumimoji="1" lang="en-US" altLang="ja-JP" sz="1000" b="1" kern="1200">
                        <a:latin typeface="Meiryo UI" panose="020B0604030504040204" pitchFamily="50" charset="-128"/>
                        <a:ea typeface="Meiryo UI" panose="020B0604030504040204" pitchFamily="50" charset="-128"/>
                      </a:rPr>
                      <a:t>【</a:t>
                    </a:r>
                    <a:r>
                      <a:rPr kumimoji="1" lang="ja-JP" altLang="en-US" sz="1000" b="1" kern="1200">
                        <a:latin typeface="Meiryo UI" panose="020B0604030504040204" pitchFamily="50" charset="-128"/>
                        <a:ea typeface="Meiryo UI" panose="020B0604030504040204" pitchFamily="50" charset="-128"/>
                      </a:rPr>
                      <a:t>視点３</a:t>
                    </a:r>
                    <a:r>
                      <a:rPr kumimoji="1" lang="en-US" altLang="ja-JP" sz="1000" b="1" kern="1200">
                        <a:latin typeface="Meiryo UI" panose="020B0604030504040204" pitchFamily="50" charset="-128"/>
                        <a:ea typeface="Meiryo UI" panose="020B0604030504040204" pitchFamily="50" charset="-128"/>
                      </a:rPr>
                      <a:t>】</a:t>
                    </a:r>
                    <a:r>
                      <a:rPr kumimoji="1" lang="ja-JP" altLang="en-US" sz="1000" b="1" kern="1200">
                        <a:latin typeface="Meiryo UI" panose="020B0604030504040204" pitchFamily="50" charset="-128"/>
                        <a:ea typeface="Meiryo UI" panose="020B0604030504040204" pitchFamily="50" charset="-128"/>
                      </a:rPr>
                      <a:t>サービス</a:t>
                    </a:r>
                    <a:endParaRPr kumimoji="1" lang="en-US" altLang="ja-JP" sz="1000" b="1" kern="1200">
                      <a:latin typeface="Meiryo UI" panose="020B0604030504040204" pitchFamily="50" charset="-128"/>
                      <a:ea typeface="Meiryo UI" panose="020B0604030504040204" pitchFamily="50" charset="-128"/>
                    </a:endParaRPr>
                  </a:p>
                  <a:p>
                    <a:pPr algn="l"/>
                    <a:r>
                      <a:rPr kumimoji="1" lang="ja-JP" altLang="en-US" sz="1000" kern="1200">
                        <a:latin typeface="Meiryo UI" panose="020B0604030504040204" pitchFamily="50" charset="-128"/>
                        <a:ea typeface="Meiryo UI" panose="020B0604030504040204" pitchFamily="50" charset="-128"/>
                      </a:rPr>
                      <a:t>日常生活を支える支援サービスが充実し、利便性の高い住環境の提供</a:t>
                    </a:r>
                  </a:p>
                </xdr:txBody>
              </xdr:sp>
              <xdr:cxnSp macro="">
                <xdr:nvCxnSpPr>
                  <xdr:cNvPr id="6" name="直線矢印コネクタ 5">
                    <a:extLst>
                      <a:ext uri="{FF2B5EF4-FFF2-40B4-BE49-F238E27FC236}">
                        <a16:creationId xmlns:a16="http://schemas.microsoft.com/office/drawing/2014/main" id="{F44B1329-242C-B1A7-A99E-408F088EF6BE}"/>
                      </a:ext>
                    </a:extLst>
                  </xdr:cNvPr>
                  <xdr:cNvCxnSpPr>
                    <a:cxnSpLocks/>
                    <a:stCxn id="2" idx="3"/>
                    <a:endCxn id="7" idx="2"/>
                  </xdr:cNvCxnSpPr>
                </xdr:nvCxnSpPr>
                <xdr:spPr>
                  <a:xfrm flipV="1">
                    <a:off x="3971254" y="1031955"/>
                    <a:ext cx="1012053" cy="115041"/>
                  </a:xfrm>
                  <a:prstGeom prst="straightConnector1">
                    <a:avLst/>
                  </a:prstGeom>
                  <a:ln w="28575">
                    <a:headEnd type="triangle"/>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 name="楕円 6">
                    <a:extLst>
                      <a:ext uri="{FF2B5EF4-FFF2-40B4-BE49-F238E27FC236}">
                        <a16:creationId xmlns:a16="http://schemas.microsoft.com/office/drawing/2014/main" id="{C97FAF58-C9F9-388D-12F6-54423D1B8468}"/>
                      </a:ext>
                    </a:extLst>
                  </xdr:cNvPr>
                  <xdr:cNvSpPr/>
                </xdr:nvSpPr>
                <xdr:spPr>
                  <a:xfrm>
                    <a:off x="4983307" y="707889"/>
                    <a:ext cx="1036320" cy="648132"/>
                  </a:xfrm>
                  <a:prstGeom prst="ellipse">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ctr"/>
                    <a:r>
                      <a:rPr kumimoji="1" lang="ja-JP" altLang="en-US" sz="1050" b="1" kern="1200">
                        <a:latin typeface="Meiryo UI" panose="020B0604030504040204" pitchFamily="50" charset="-128"/>
                        <a:ea typeface="Meiryo UI" panose="020B0604030504040204" pitchFamily="50" charset="-128"/>
                      </a:rPr>
                      <a:t>立地</a:t>
                    </a:r>
                    <a:endParaRPr kumimoji="1" lang="en-US" altLang="ja-JP" sz="1050" b="1" kern="1200">
                      <a:latin typeface="Meiryo UI" panose="020B0604030504040204" pitchFamily="50" charset="-128"/>
                      <a:ea typeface="Meiryo UI" panose="020B0604030504040204" pitchFamily="50" charset="-128"/>
                    </a:endParaRPr>
                  </a:p>
                </xdr:txBody>
              </xdr:sp>
              <xdr:cxnSp macro="">
                <xdr:nvCxnSpPr>
                  <xdr:cNvPr id="10" name="直線矢印コネクタ 9">
                    <a:extLst>
                      <a:ext uri="{FF2B5EF4-FFF2-40B4-BE49-F238E27FC236}">
                        <a16:creationId xmlns:a16="http://schemas.microsoft.com/office/drawing/2014/main" id="{C89A0978-8DA0-4E0F-8CB5-A369AFB190A5}"/>
                      </a:ext>
                    </a:extLst>
                  </xdr:cNvPr>
                  <xdr:cNvCxnSpPr>
                    <a:cxnSpLocks/>
                    <a:stCxn id="2" idx="3"/>
                    <a:endCxn id="16" idx="2"/>
                  </xdr:cNvCxnSpPr>
                </xdr:nvCxnSpPr>
                <xdr:spPr>
                  <a:xfrm>
                    <a:off x="3971254" y="1146996"/>
                    <a:ext cx="1004520" cy="617199"/>
                  </a:xfrm>
                  <a:prstGeom prst="straightConnector1">
                    <a:avLst/>
                  </a:prstGeom>
                  <a:ln w="28575">
                    <a:headEnd type="triangle"/>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6" name="楕円 15">
                    <a:extLst>
                      <a:ext uri="{FF2B5EF4-FFF2-40B4-BE49-F238E27FC236}">
                        <a16:creationId xmlns:a16="http://schemas.microsoft.com/office/drawing/2014/main" id="{DDF38A35-E320-4A66-9D80-EE51F0015B22}"/>
                      </a:ext>
                    </a:extLst>
                  </xdr:cNvPr>
                  <xdr:cNvSpPr/>
                </xdr:nvSpPr>
                <xdr:spPr>
                  <a:xfrm>
                    <a:off x="4975773" y="1440129"/>
                    <a:ext cx="1036320" cy="648131"/>
                  </a:xfrm>
                  <a:prstGeom prst="ellipse">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ctr"/>
                    <a:endParaRPr kumimoji="1" lang="en-US" altLang="ja-JP" sz="1050" b="1" kern="1200">
                      <a:latin typeface="Meiryo UI" panose="020B0604030504040204" pitchFamily="50" charset="-128"/>
                      <a:ea typeface="Meiryo UI" panose="020B0604030504040204" pitchFamily="50" charset="-128"/>
                    </a:endParaRPr>
                  </a:p>
                </xdr:txBody>
              </xdr:sp>
              <xdr:sp macro="" textlink="">
                <xdr:nvSpPr>
                  <xdr:cNvPr id="17" name="楕円 16">
                    <a:extLst>
                      <a:ext uri="{FF2B5EF4-FFF2-40B4-BE49-F238E27FC236}">
                        <a16:creationId xmlns:a16="http://schemas.microsoft.com/office/drawing/2014/main" id="{1C93B819-6BEC-4D69-B3A2-6C2245DBE064}"/>
                      </a:ext>
                    </a:extLst>
                  </xdr:cNvPr>
                  <xdr:cNvSpPr/>
                </xdr:nvSpPr>
                <xdr:spPr>
                  <a:xfrm>
                    <a:off x="4991101" y="2849915"/>
                    <a:ext cx="1036320" cy="648131"/>
                  </a:xfrm>
                  <a:prstGeom prst="ellipse">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ctr"/>
                    <a:endParaRPr kumimoji="1" lang="en-US" altLang="ja-JP" sz="1050" b="1" kern="1200">
                      <a:latin typeface="Meiryo UI" panose="020B0604030504040204" pitchFamily="50" charset="-128"/>
                      <a:ea typeface="Meiryo UI" panose="020B0604030504040204" pitchFamily="50" charset="-128"/>
                    </a:endParaRPr>
                  </a:p>
                </xdr:txBody>
              </xdr:sp>
              <xdr:cxnSp macro="">
                <xdr:nvCxnSpPr>
                  <xdr:cNvPr id="21" name="直線矢印コネクタ 20">
                    <a:extLst>
                      <a:ext uri="{FF2B5EF4-FFF2-40B4-BE49-F238E27FC236}">
                        <a16:creationId xmlns:a16="http://schemas.microsoft.com/office/drawing/2014/main" id="{47EB34C0-FF22-4DF4-A527-CEFB9A336384}"/>
                      </a:ext>
                    </a:extLst>
                  </xdr:cNvPr>
                  <xdr:cNvCxnSpPr>
                    <a:cxnSpLocks/>
                    <a:stCxn id="3" idx="3"/>
                    <a:endCxn id="7" idx="2"/>
                  </xdr:cNvCxnSpPr>
                </xdr:nvCxnSpPr>
                <xdr:spPr>
                  <a:xfrm flipV="1">
                    <a:off x="3970020" y="1031954"/>
                    <a:ext cx="1013287" cy="1094555"/>
                  </a:xfrm>
                  <a:prstGeom prst="straightConnector1">
                    <a:avLst/>
                  </a:prstGeom>
                  <a:ln w="28575">
                    <a:headEnd type="triangle"/>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4" name="テキスト ボックス 43">
                    <a:extLst>
                      <a:ext uri="{FF2B5EF4-FFF2-40B4-BE49-F238E27FC236}">
                        <a16:creationId xmlns:a16="http://schemas.microsoft.com/office/drawing/2014/main" id="{84F4C33A-6FD6-BDC0-2F59-9C5B9D8F4C47}"/>
                      </a:ext>
                    </a:extLst>
                  </xdr:cNvPr>
                  <xdr:cNvSpPr txBox="1"/>
                </xdr:nvSpPr>
                <xdr:spPr>
                  <a:xfrm>
                    <a:off x="4884420" y="1394386"/>
                    <a:ext cx="1242060" cy="723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kern="1200">
                        <a:latin typeface="Meiryo UI" panose="020B0604030504040204" pitchFamily="50" charset="-128"/>
                        <a:ea typeface="Meiryo UI" panose="020B0604030504040204" pitchFamily="50" charset="-128"/>
                      </a:rPr>
                      <a:t>ハード</a:t>
                    </a:r>
                    <a:endParaRPr kumimoji="1" lang="en-US" altLang="ja-JP" sz="1000" b="1" kern="1200">
                      <a:latin typeface="Meiryo UI" panose="020B0604030504040204" pitchFamily="50" charset="-128"/>
                      <a:ea typeface="Meiryo UI" panose="020B0604030504040204" pitchFamily="50" charset="-128"/>
                    </a:endParaRPr>
                  </a:p>
                  <a:p>
                    <a:pPr algn="ctr"/>
                    <a:r>
                      <a:rPr kumimoji="1" lang="ja-JP" altLang="en-US" sz="1000" b="1" kern="1200">
                        <a:latin typeface="Meiryo UI" panose="020B0604030504040204" pitchFamily="50" charset="-128"/>
                        <a:ea typeface="Meiryo UI" panose="020B0604030504040204" pitchFamily="50" charset="-128"/>
                      </a:rPr>
                      <a:t>（環境性能）</a:t>
                    </a:r>
                  </a:p>
                </xdr:txBody>
              </xdr:sp>
              <xdr:sp macro="" textlink="">
                <xdr:nvSpPr>
                  <xdr:cNvPr id="45" name="テキスト ボックス 44">
                    <a:extLst>
                      <a:ext uri="{FF2B5EF4-FFF2-40B4-BE49-F238E27FC236}">
                        <a16:creationId xmlns:a16="http://schemas.microsoft.com/office/drawing/2014/main" id="{ED17E3A0-0B87-4EED-AD6E-3902017C2E4C}"/>
                      </a:ext>
                    </a:extLst>
                  </xdr:cNvPr>
                  <xdr:cNvSpPr txBox="1"/>
                </xdr:nvSpPr>
                <xdr:spPr>
                  <a:xfrm>
                    <a:off x="4899661" y="2781310"/>
                    <a:ext cx="1242060" cy="723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kern="1200">
                        <a:latin typeface="Meiryo UI" panose="020B0604030504040204" pitchFamily="50" charset="-128"/>
                        <a:ea typeface="Meiryo UI" panose="020B0604030504040204" pitchFamily="50" charset="-128"/>
                      </a:rPr>
                      <a:t>ソフト</a:t>
                    </a:r>
                    <a:endParaRPr kumimoji="1" lang="en-US" altLang="ja-JP" sz="1000" b="1" kern="1200">
                      <a:latin typeface="Meiryo UI" panose="020B0604030504040204" pitchFamily="50" charset="-128"/>
                      <a:ea typeface="Meiryo UI" panose="020B0604030504040204" pitchFamily="50" charset="-128"/>
                    </a:endParaRPr>
                  </a:p>
                  <a:p>
                    <a:pPr algn="ctr"/>
                    <a:r>
                      <a:rPr kumimoji="1" lang="ja-JP" altLang="en-US" sz="1000" b="1" kern="1200">
                        <a:latin typeface="Meiryo UI" panose="020B0604030504040204" pitchFamily="50" charset="-128"/>
                        <a:ea typeface="Meiryo UI" panose="020B0604030504040204" pitchFamily="50" charset="-128"/>
                      </a:rPr>
                      <a:t>（管理・運営）</a:t>
                    </a:r>
                  </a:p>
                </xdr:txBody>
              </xdr:sp>
            </xdr:grpSp>
            <xdr:cxnSp macro="">
              <xdr:nvCxnSpPr>
                <xdr:cNvPr id="24" name="直線矢印コネクタ 23">
                  <a:extLst>
                    <a:ext uri="{FF2B5EF4-FFF2-40B4-BE49-F238E27FC236}">
                      <a16:creationId xmlns:a16="http://schemas.microsoft.com/office/drawing/2014/main" id="{2FAF08C2-CF34-435E-BF6A-C8936F845789}"/>
                    </a:ext>
                  </a:extLst>
                </xdr:cNvPr>
                <xdr:cNvCxnSpPr>
                  <a:cxnSpLocks/>
                  <a:stCxn id="4" idx="3"/>
                  <a:endCxn id="7" idx="2"/>
                </xdr:cNvCxnSpPr>
              </xdr:nvCxnSpPr>
              <xdr:spPr>
                <a:xfrm flipV="1">
                  <a:off x="4000499" y="1016714"/>
                  <a:ext cx="1005668" cy="2065618"/>
                </a:xfrm>
                <a:prstGeom prst="straightConnector1">
                  <a:avLst/>
                </a:prstGeom>
                <a:ln w="28575">
                  <a:headEnd type="triangle"/>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1" name="直線矢印コネクタ 30">
                  <a:extLst>
                    <a:ext uri="{FF2B5EF4-FFF2-40B4-BE49-F238E27FC236}">
                      <a16:creationId xmlns:a16="http://schemas.microsoft.com/office/drawing/2014/main" id="{CE7003BD-CA71-481E-836F-BA94905D4CBF}"/>
                    </a:ext>
                  </a:extLst>
                </xdr:cNvPr>
                <xdr:cNvCxnSpPr>
                  <a:cxnSpLocks/>
                  <a:stCxn id="3" idx="3"/>
                  <a:endCxn id="23" idx="2"/>
                </xdr:cNvCxnSpPr>
              </xdr:nvCxnSpPr>
              <xdr:spPr>
                <a:xfrm>
                  <a:off x="3992880" y="2111270"/>
                  <a:ext cx="1031125" cy="345917"/>
                </a:xfrm>
                <a:prstGeom prst="straightConnector1">
                  <a:avLst/>
                </a:prstGeom>
                <a:ln w="28575">
                  <a:headEnd type="triangle"/>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2" name="直線矢印コネクタ 31">
                  <a:extLst>
                    <a:ext uri="{FF2B5EF4-FFF2-40B4-BE49-F238E27FC236}">
                      <a16:creationId xmlns:a16="http://schemas.microsoft.com/office/drawing/2014/main" id="{8E631304-239E-415B-8832-3260F2F606FB}"/>
                    </a:ext>
                  </a:extLst>
                </xdr:cNvPr>
                <xdr:cNvCxnSpPr>
                  <a:cxnSpLocks/>
                  <a:stCxn id="4" idx="3"/>
                  <a:endCxn id="17" idx="2"/>
                </xdr:cNvCxnSpPr>
              </xdr:nvCxnSpPr>
              <xdr:spPr>
                <a:xfrm>
                  <a:off x="4000499" y="3082332"/>
                  <a:ext cx="1013461" cy="76408"/>
                </a:xfrm>
                <a:prstGeom prst="straightConnector1">
                  <a:avLst/>
                </a:prstGeom>
                <a:ln w="28575">
                  <a:headEnd type="triangle"/>
                  <a:tailEnd type="triangle"/>
                </a:ln>
              </xdr:spPr>
              <xdr:style>
                <a:lnRef idx="1">
                  <a:schemeClr val="accent1"/>
                </a:lnRef>
                <a:fillRef idx="0">
                  <a:schemeClr val="accent1"/>
                </a:fillRef>
                <a:effectRef idx="0">
                  <a:schemeClr val="accent1"/>
                </a:effectRef>
                <a:fontRef idx="minor">
                  <a:schemeClr val="tx1"/>
                </a:fontRef>
              </xdr:style>
            </xdr:cxnSp>
          </xdr:grpSp>
        </xdr:grpSp>
        <xdr:sp macro="" textlink="">
          <xdr:nvSpPr>
            <xdr:cNvPr id="23" name="楕円 22">
              <a:extLst>
                <a:ext uri="{FF2B5EF4-FFF2-40B4-BE49-F238E27FC236}">
                  <a16:creationId xmlns:a16="http://schemas.microsoft.com/office/drawing/2014/main" id="{EEEC8EFF-9B8F-4C3C-82B0-432F4269B029}"/>
                </a:ext>
              </a:extLst>
            </xdr:cNvPr>
            <xdr:cNvSpPr/>
          </xdr:nvSpPr>
          <xdr:spPr>
            <a:xfrm>
              <a:off x="4953000" y="2278381"/>
              <a:ext cx="1024676" cy="648000"/>
            </a:xfrm>
            <a:prstGeom prst="ellipse">
              <a:avLst/>
            </a:prstGeom>
          </xdr:spPr>
          <xdr:style>
            <a:lnRef idx="1">
              <a:schemeClr val="accent4"/>
            </a:lnRef>
            <a:fillRef idx="2">
              <a:schemeClr val="accent4"/>
            </a:fillRef>
            <a:effectRef idx="1">
              <a:schemeClr val="accent4"/>
            </a:effectRef>
            <a:fontRef idx="minor">
              <a:schemeClr val="dk1"/>
            </a:fontRef>
          </xdr:style>
          <xdr:txBody>
            <a:bodyPr vertOverflow="clip" horzOverflow="clip" tIns="0" bIns="0" rtlCol="0" anchor="ctr"/>
            <a:lstStyle/>
            <a:p>
              <a:pPr algn="ctr"/>
              <a:r>
                <a:rPr kumimoji="1" lang="ja-JP" altLang="en-US" sz="1050" b="1" kern="1200">
                  <a:latin typeface="Meiryo UI" panose="020B0604030504040204" pitchFamily="50" charset="-128"/>
                  <a:ea typeface="Meiryo UI" panose="020B0604030504040204" pitchFamily="50" charset="-128"/>
                </a:rPr>
                <a:t>交流促進施設</a:t>
              </a:r>
              <a:endParaRPr kumimoji="1" lang="en-US" altLang="ja-JP" sz="1050" b="1" kern="1200">
                <a:latin typeface="Meiryo UI" panose="020B0604030504040204" pitchFamily="50" charset="-128"/>
                <a:ea typeface="Meiryo UI" panose="020B0604030504040204" pitchFamily="50" charset="-128"/>
              </a:endParaRPr>
            </a:p>
          </xdr:txBody>
        </xdr:sp>
      </xdr:grpSp>
      <xdr:cxnSp macro="">
        <xdr:nvCxnSpPr>
          <xdr:cNvPr id="41" name="直線矢印コネクタ 40">
            <a:extLst>
              <a:ext uri="{FF2B5EF4-FFF2-40B4-BE49-F238E27FC236}">
                <a16:creationId xmlns:a16="http://schemas.microsoft.com/office/drawing/2014/main" id="{655F2E70-C057-4E65-9025-9A6D3C293C0A}"/>
              </a:ext>
            </a:extLst>
          </xdr:cNvPr>
          <xdr:cNvCxnSpPr>
            <a:cxnSpLocks/>
            <a:stCxn id="3" idx="3"/>
          </xdr:cNvCxnSpPr>
        </xdr:nvCxnSpPr>
        <xdr:spPr>
          <a:xfrm>
            <a:off x="3788681" y="2477514"/>
            <a:ext cx="1050019" cy="1050546"/>
          </a:xfrm>
          <a:prstGeom prst="straightConnector1">
            <a:avLst/>
          </a:prstGeom>
          <a:ln w="28575">
            <a:headEnd type="triangle"/>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7</xdr:row>
      <xdr:rowOff>0</xdr:rowOff>
    </xdr:from>
    <xdr:to>
      <xdr:col>2</xdr:col>
      <xdr:colOff>0</xdr:colOff>
      <xdr:row>8</xdr:row>
      <xdr:rowOff>0</xdr:rowOff>
    </xdr:to>
    <xdr:sp macro="" textlink="">
      <xdr:nvSpPr>
        <xdr:cNvPr id="6" name="直角三角形 5">
          <a:extLst>
            <a:ext uri="{FF2B5EF4-FFF2-40B4-BE49-F238E27FC236}">
              <a16:creationId xmlns:a16="http://schemas.microsoft.com/office/drawing/2014/main" id="{0293AB98-16BE-1566-D564-E0843B4872F3}"/>
            </a:ext>
          </a:extLst>
        </xdr:cNvPr>
        <xdr:cNvSpPr/>
      </xdr:nvSpPr>
      <xdr:spPr>
        <a:xfrm flipH="1">
          <a:off x="666750" y="1600200"/>
          <a:ext cx="1790700" cy="228600"/>
        </a:xfrm>
        <a:prstGeom prst="rtTriangl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8DC4C-4838-4320-A877-ADBDD49263FC}">
  <dimension ref="A1"/>
  <sheetViews>
    <sheetView workbookViewId="0">
      <selection activeCell="E9" sqref="E9"/>
    </sheetView>
  </sheetViews>
  <sheetFormatPr defaultColWidth="8.69921875" defaultRowHeight="14.4"/>
  <cols>
    <col min="1" max="16384" width="8.69921875" style="1"/>
  </cols>
  <sheetData/>
  <phoneticPr fontId="2"/>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325A2-28EC-4F7A-873B-64AC32E54A65}">
  <sheetPr>
    <tabColor rgb="FFFFFF00"/>
    <pageSetUpPr fitToPage="1"/>
  </sheetPr>
  <dimension ref="A1:AA35"/>
  <sheetViews>
    <sheetView tabSelected="1" zoomScaleNormal="100" workbookViewId="0">
      <pane xSplit="6" ySplit="3" topLeftCell="G4" activePane="bottomRight" state="frozen"/>
      <selection activeCell="D20" sqref="D20:F20"/>
      <selection pane="topRight" activeCell="D20" sqref="D20:F20"/>
      <selection pane="bottomLeft" activeCell="D20" sqref="D20:F20"/>
      <selection pane="bottomRight" activeCell="AC11" sqref="AC11"/>
    </sheetView>
  </sheetViews>
  <sheetFormatPr defaultRowHeight="18"/>
  <cols>
    <col min="1" max="1" width="5.19921875" style="40" customWidth="1"/>
    <col min="2" max="2" width="12.8984375" style="47" customWidth="1"/>
    <col min="3" max="4" width="3.5" style="44" customWidth="1"/>
    <col min="5" max="5" width="5.69921875" style="44" customWidth="1"/>
    <col min="6" max="6" width="66.19921875" style="44" customWidth="1"/>
    <col min="7" max="7" width="7.59765625" style="40" customWidth="1"/>
    <col min="8" max="8" width="7.69921875" style="40" hidden="1" customWidth="1"/>
    <col min="9" max="9" width="7.59765625" style="40" customWidth="1"/>
    <col min="10" max="10" width="5.8984375" style="40" customWidth="1"/>
    <col min="11" max="12" width="5.8984375" style="40" hidden="1" customWidth="1"/>
    <col min="13" max="14" width="5.8984375" style="40" customWidth="1"/>
    <col min="15" max="16" width="5.8984375" style="40" hidden="1" customWidth="1"/>
    <col min="17" max="17" width="5.8984375" style="40" customWidth="1"/>
    <col min="18" max="18" width="6" style="40" customWidth="1"/>
    <col min="19" max="20" width="6" style="40" hidden="1" customWidth="1"/>
    <col min="21" max="22" width="6" style="40" customWidth="1"/>
    <col min="23" max="24" width="6" hidden="1" customWidth="1"/>
    <col min="25" max="25" width="6" customWidth="1"/>
    <col min="26" max="26" width="8.796875" hidden="1" customWidth="1"/>
    <col min="27" max="27" width="25.69921875" customWidth="1"/>
  </cols>
  <sheetData>
    <row r="1" spans="1:27">
      <c r="A1" s="264" t="s">
        <v>551</v>
      </c>
    </row>
    <row r="2" spans="1:27">
      <c r="A2" s="314" t="s">
        <v>0</v>
      </c>
      <c r="B2" s="314"/>
      <c r="C2" s="315" t="s">
        <v>1</v>
      </c>
      <c r="D2" s="315"/>
      <c r="E2" s="315"/>
      <c r="F2" s="315"/>
      <c r="G2" s="498" t="s">
        <v>451</v>
      </c>
      <c r="H2" s="499"/>
      <c r="I2" s="500"/>
      <c r="J2" s="461" t="s">
        <v>452</v>
      </c>
      <c r="K2" s="462"/>
      <c r="L2" s="462"/>
      <c r="M2" s="462"/>
      <c r="N2" s="462"/>
      <c r="O2" s="462"/>
      <c r="P2" s="462"/>
      <c r="Q2" s="463"/>
      <c r="R2" s="314" t="s">
        <v>453</v>
      </c>
      <c r="S2" s="314"/>
      <c r="T2" s="314"/>
      <c r="U2" s="314"/>
      <c r="V2" s="314"/>
      <c r="W2" s="314"/>
      <c r="X2" s="314"/>
      <c r="Y2" s="314"/>
      <c r="AA2" s="546" t="s">
        <v>556</v>
      </c>
    </row>
    <row r="3" spans="1:27">
      <c r="A3" s="314"/>
      <c r="B3" s="314"/>
      <c r="C3" s="315"/>
      <c r="D3" s="315"/>
      <c r="E3" s="315"/>
      <c r="F3" s="315"/>
      <c r="G3" s="461" t="s">
        <v>394</v>
      </c>
      <c r="H3" s="462"/>
      <c r="I3" s="463"/>
      <c r="J3" s="461" t="s">
        <v>240</v>
      </c>
      <c r="K3" s="462"/>
      <c r="L3" s="462"/>
      <c r="M3" s="463"/>
      <c r="N3" s="461" t="s">
        <v>394</v>
      </c>
      <c r="O3" s="462"/>
      <c r="P3" s="462"/>
      <c r="Q3" s="463"/>
      <c r="R3" s="314" t="s">
        <v>240</v>
      </c>
      <c r="S3" s="314"/>
      <c r="T3" s="314"/>
      <c r="U3" s="314"/>
      <c r="V3" s="314" t="s">
        <v>394</v>
      </c>
      <c r="W3" s="314"/>
      <c r="X3" s="314"/>
      <c r="Y3" s="314"/>
      <c r="AA3" s="547"/>
    </row>
    <row r="4" spans="1:27" ht="36.6" customHeight="1">
      <c r="A4" s="302">
        <v>1</v>
      </c>
      <c r="B4" s="305" t="s">
        <v>96</v>
      </c>
      <c r="C4" s="58" t="s">
        <v>122</v>
      </c>
      <c r="D4" s="517" t="s">
        <v>519</v>
      </c>
      <c r="E4" s="517"/>
      <c r="F4" s="518"/>
      <c r="G4" s="471"/>
      <c r="H4" s="71"/>
      <c r="I4" s="72"/>
      <c r="J4" s="486" t="s">
        <v>400</v>
      </c>
      <c r="K4" s="288"/>
      <c r="L4" s="288">
        <f>IF(J4="■",1,0)</f>
        <v>0</v>
      </c>
      <c r="M4" s="318" t="s">
        <v>268</v>
      </c>
      <c r="N4" s="486" t="s">
        <v>400</v>
      </c>
      <c r="O4" s="288"/>
      <c r="P4" s="288">
        <f>IF(N4="■",1,0)</f>
        <v>0</v>
      </c>
      <c r="Q4" s="318" t="s">
        <v>268</v>
      </c>
      <c r="R4" s="486" t="s">
        <v>400</v>
      </c>
      <c r="S4" s="288"/>
      <c r="T4" s="288">
        <f>IF(R4="■",1,0)</f>
        <v>0</v>
      </c>
      <c r="U4" s="318" t="s">
        <v>268</v>
      </c>
      <c r="V4" s="486" t="s">
        <v>400</v>
      </c>
      <c r="W4" s="288"/>
      <c r="X4" s="288">
        <f>IF(V4="■",1,0)</f>
        <v>0</v>
      </c>
      <c r="Y4" s="318" t="s">
        <v>268</v>
      </c>
      <c r="Z4" t="s">
        <v>399</v>
      </c>
      <c r="AA4" s="531"/>
    </row>
    <row r="5" spans="1:27" ht="34.799999999999997" customHeight="1">
      <c r="A5" s="303"/>
      <c r="B5" s="306"/>
      <c r="C5" s="50"/>
      <c r="D5" s="62" t="s">
        <v>223</v>
      </c>
      <c r="E5" s="299" t="s">
        <v>260</v>
      </c>
      <c r="F5" s="300"/>
      <c r="G5" s="472"/>
      <c r="H5" s="73"/>
      <c r="I5" s="74"/>
      <c r="J5" s="487"/>
      <c r="K5" s="289"/>
      <c r="L5" s="289"/>
      <c r="M5" s="319"/>
      <c r="N5" s="487"/>
      <c r="O5" s="289"/>
      <c r="P5" s="289"/>
      <c r="Q5" s="319"/>
      <c r="R5" s="487"/>
      <c r="S5" s="289"/>
      <c r="T5" s="289"/>
      <c r="U5" s="319"/>
      <c r="V5" s="487"/>
      <c r="W5" s="289"/>
      <c r="X5" s="289"/>
      <c r="Y5" s="319"/>
      <c r="Z5" t="s">
        <v>432</v>
      </c>
      <c r="AA5" s="531"/>
    </row>
    <row r="6" spans="1:27" ht="36.6" customHeight="1">
      <c r="A6" s="303"/>
      <c r="B6" s="306"/>
      <c r="C6" s="50"/>
      <c r="D6" s="62" t="s">
        <v>224</v>
      </c>
      <c r="E6" s="299" t="s">
        <v>261</v>
      </c>
      <c r="F6" s="300"/>
      <c r="G6" s="472"/>
      <c r="H6" s="73"/>
      <c r="I6" s="74"/>
      <c r="J6" s="487"/>
      <c r="K6" s="289"/>
      <c r="L6" s="289"/>
      <c r="M6" s="319"/>
      <c r="N6" s="487"/>
      <c r="O6" s="289"/>
      <c r="P6" s="289"/>
      <c r="Q6" s="319"/>
      <c r="R6" s="487"/>
      <c r="S6" s="289"/>
      <c r="T6" s="289"/>
      <c r="U6" s="319"/>
      <c r="V6" s="487"/>
      <c r="W6" s="289"/>
      <c r="X6" s="289"/>
      <c r="Y6" s="319"/>
      <c r="AA6" s="531"/>
    </row>
    <row r="7" spans="1:27" ht="35.4" customHeight="1">
      <c r="A7" s="303"/>
      <c r="B7" s="306"/>
      <c r="C7" s="50"/>
      <c r="D7" s="62" t="s">
        <v>225</v>
      </c>
      <c r="E7" s="299" t="s">
        <v>262</v>
      </c>
      <c r="F7" s="300"/>
      <c r="G7" s="472"/>
      <c r="H7" s="73"/>
      <c r="I7" s="74"/>
      <c r="J7" s="487"/>
      <c r="K7" s="289"/>
      <c r="L7" s="289"/>
      <c r="M7" s="319"/>
      <c r="N7" s="487"/>
      <c r="O7" s="289"/>
      <c r="P7" s="289"/>
      <c r="Q7" s="319"/>
      <c r="R7" s="487"/>
      <c r="S7" s="289"/>
      <c r="T7" s="289"/>
      <c r="U7" s="319"/>
      <c r="V7" s="487"/>
      <c r="W7" s="289"/>
      <c r="X7" s="289"/>
      <c r="Y7" s="319"/>
      <c r="AA7" s="531"/>
    </row>
    <row r="8" spans="1:27" ht="35.4" customHeight="1">
      <c r="A8" s="303"/>
      <c r="B8" s="306"/>
      <c r="C8" s="50"/>
      <c r="D8" s="62" t="s">
        <v>231</v>
      </c>
      <c r="E8" s="299" t="s">
        <v>263</v>
      </c>
      <c r="F8" s="300"/>
      <c r="G8" s="472"/>
      <c r="H8" s="73"/>
      <c r="I8" s="74"/>
      <c r="J8" s="487"/>
      <c r="K8" s="289"/>
      <c r="L8" s="289"/>
      <c r="M8" s="319"/>
      <c r="N8" s="487"/>
      <c r="O8" s="289"/>
      <c r="P8" s="289"/>
      <c r="Q8" s="319"/>
      <c r="R8" s="487"/>
      <c r="S8" s="289"/>
      <c r="T8" s="289"/>
      <c r="U8" s="319"/>
      <c r="V8" s="487"/>
      <c r="W8" s="289"/>
      <c r="X8" s="289"/>
      <c r="Y8" s="319"/>
      <c r="AA8" s="531"/>
    </row>
    <row r="9" spans="1:27" ht="35.4" customHeight="1">
      <c r="A9" s="303"/>
      <c r="B9" s="306"/>
      <c r="C9" s="50"/>
      <c r="D9" s="62" t="s">
        <v>232</v>
      </c>
      <c r="E9" s="299" t="s">
        <v>264</v>
      </c>
      <c r="F9" s="300"/>
      <c r="G9" s="472"/>
      <c r="H9" s="73"/>
      <c r="I9" s="74"/>
      <c r="J9" s="487"/>
      <c r="K9" s="289"/>
      <c r="L9" s="289"/>
      <c r="M9" s="319"/>
      <c r="N9" s="487"/>
      <c r="O9" s="289"/>
      <c r="P9" s="289"/>
      <c r="Q9" s="319"/>
      <c r="R9" s="487"/>
      <c r="S9" s="289"/>
      <c r="T9" s="289"/>
      <c r="U9" s="319"/>
      <c r="V9" s="487"/>
      <c r="W9" s="289"/>
      <c r="X9" s="289"/>
      <c r="Y9" s="319"/>
      <c r="AA9" s="531"/>
    </row>
    <row r="10" spans="1:27" ht="36.6" customHeight="1">
      <c r="A10" s="303"/>
      <c r="B10" s="306"/>
      <c r="C10" s="50"/>
      <c r="D10" s="62" t="s">
        <v>368</v>
      </c>
      <c r="E10" s="299" t="s">
        <v>265</v>
      </c>
      <c r="F10" s="300"/>
      <c r="G10" s="472"/>
      <c r="H10" s="73"/>
      <c r="I10" s="74"/>
      <c r="J10" s="487"/>
      <c r="K10" s="289"/>
      <c r="L10" s="289"/>
      <c r="M10" s="319"/>
      <c r="N10" s="487"/>
      <c r="O10" s="289"/>
      <c r="P10" s="289"/>
      <c r="Q10" s="319"/>
      <c r="R10" s="487"/>
      <c r="S10" s="289"/>
      <c r="T10" s="289"/>
      <c r="U10" s="319"/>
      <c r="V10" s="487"/>
      <c r="W10" s="289"/>
      <c r="X10" s="289"/>
      <c r="Y10" s="319"/>
      <c r="AA10" s="531"/>
    </row>
    <row r="11" spans="1:27">
      <c r="A11" s="303"/>
      <c r="B11" s="306"/>
      <c r="C11" s="50"/>
      <c r="D11" s="62" t="s">
        <v>390</v>
      </c>
      <c r="E11" s="299" t="s">
        <v>558</v>
      </c>
      <c r="F11" s="300"/>
      <c r="G11" s="472"/>
      <c r="H11" s="73"/>
      <c r="I11" s="74"/>
      <c r="J11" s="487"/>
      <c r="K11" s="289"/>
      <c r="L11" s="289"/>
      <c r="M11" s="319"/>
      <c r="N11" s="487"/>
      <c r="O11" s="289"/>
      <c r="P11" s="289"/>
      <c r="Q11" s="319"/>
      <c r="R11" s="487"/>
      <c r="S11" s="289"/>
      <c r="T11" s="289"/>
      <c r="U11" s="319"/>
      <c r="V11" s="487"/>
      <c r="W11" s="289"/>
      <c r="X11" s="289"/>
      <c r="Y11" s="319"/>
      <c r="AA11" s="531"/>
    </row>
    <row r="12" spans="1:27" ht="35.4" customHeight="1">
      <c r="A12" s="303"/>
      <c r="B12" s="306"/>
      <c r="C12" s="50"/>
      <c r="D12" s="62" t="s">
        <v>391</v>
      </c>
      <c r="E12" s="501" t="s">
        <v>520</v>
      </c>
      <c r="F12" s="502"/>
      <c r="G12" s="472"/>
      <c r="H12" s="73"/>
      <c r="I12" s="74"/>
      <c r="J12" s="487"/>
      <c r="K12" s="289"/>
      <c r="L12" s="289"/>
      <c r="M12" s="319"/>
      <c r="N12" s="487"/>
      <c r="O12" s="289"/>
      <c r="P12" s="289"/>
      <c r="Q12" s="319"/>
      <c r="R12" s="487"/>
      <c r="S12" s="289"/>
      <c r="T12" s="289"/>
      <c r="U12" s="319"/>
      <c r="V12" s="487"/>
      <c r="W12" s="289"/>
      <c r="X12" s="289"/>
      <c r="Y12" s="319"/>
      <c r="AA12" s="531"/>
    </row>
    <row r="13" spans="1:27" ht="38.4" customHeight="1">
      <c r="A13" s="303"/>
      <c r="B13" s="306"/>
      <c r="C13" s="50"/>
      <c r="D13" s="62" t="s">
        <v>206</v>
      </c>
      <c r="E13" s="501" t="s">
        <v>521</v>
      </c>
      <c r="F13" s="502"/>
      <c r="G13" s="472"/>
      <c r="H13" s="73"/>
      <c r="I13" s="74"/>
      <c r="J13" s="487"/>
      <c r="K13" s="289"/>
      <c r="L13" s="289"/>
      <c r="M13" s="319"/>
      <c r="N13" s="487"/>
      <c r="O13" s="289"/>
      <c r="P13" s="289"/>
      <c r="Q13" s="319"/>
      <c r="R13" s="487"/>
      <c r="S13" s="289"/>
      <c r="T13" s="289"/>
      <c r="U13" s="319"/>
      <c r="V13" s="487"/>
      <c r="W13" s="289"/>
      <c r="X13" s="289"/>
      <c r="Y13" s="319"/>
      <c r="AA13" s="531"/>
    </row>
    <row r="14" spans="1:27" ht="36" customHeight="1">
      <c r="A14" s="303"/>
      <c r="B14" s="306"/>
      <c r="C14" s="50"/>
      <c r="D14" s="62" t="s">
        <v>443</v>
      </c>
      <c r="E14" s="571" t="s">
        <v>448</v>
      </c>
      <c r="F14" s="572"/>
      <c r="G14" s="472"/>
      <c r="H14" s="73"/>
      <c r="I14" s="74"/>
      <c r="J14" s="487"/>
      <c r="K14" s="289"/>
      <c r="L14" s="289"/>
      <c r="M14" s="319"/>
      <c r="N14" s="487"/>
      <c r="O14" s="289"/>
      <c r="P14" s="289"/>
      <c r="Q14" s="319"/>
      <c r="R14" s="487"/>
      <c r="S14" s="289"/>
      <c r="T14" s="289"/>
      <c r="U14" s="319"/>
      <c r="V14" s="487"/>
      <c r="W14" s="289"/>
      <c r="X14" s="289"/>
      <c r="Y14" s="319"/>
      <c r="AA14" s="531"/>
    </row>
    <row r="15" spans="1:27" ht="34.200000000000003" customHeight="1">
      <c r="A15" s="303"/>
      <c r="B15" s="306"/>
      <c r="C15" s="58" t="s">
        <v>123</v>
      </c>
      <c r="D15" s="565" t="s">
        <v>483</v>
      </c>
      <c r="E15" s="565"/>
      <c r="F15" s="566"/>
      <c r="G15" s="471"/>
      <c r="H15" s="71"/>
      <c r="I15" s="72"/>
      <c r="J15" s="486" t="s">
        <v>400</v>
      </c>
      <c r="K15" s="288"/>
      <c r="L15" s="288">
        <f>IF(J15="■",1,0)</f>
        <v>0</v>
      </c>
      <c r="M15" s="318" t="s">
        <v>268</v>
      </c>
      <c r="N15" s="486" t="s">
        <v>400</v>
      </c>
      <c r="O15" s="288"/>
      <c r="P15" s="288">
        <f>IF(N15="■",1,0)</f>
        <v>0</v>
      </c>
      <c r="Q15" s="318" t="s">
        <v>268</v>
      </c>
      <c r="R15" s="486" t="s">
        <v>400</v>
      </c>
      <c r="S15" s="288"/>
      <c r="T15" s="288">
        <f>IF(R15="■",1,0)</f>
        <v>0</v>
      </c>
      <c r="U15" s="318" t="s">
        <v>268</v>
      </c>
      <c r="V15" s="486" t="s">
        <v>400</v>
      </c>
      <c r="W15" s="288"/>
      <c r="X15" s="288">
        <f>IF(V15="■",1,0)</f>
        <v>0</v>
      </c>
      <c r="Y15" s="318" t="s">
        <v>268</v>
      </c>
      <c r="AA15" s="531"/>
    </row>
    <row r="16" spans="1:27" ht="36" customHeight="1">
      <c r="A16" s="303"/>
      <c r="B16" s="306"/>
      <c r="C16" s="50"/>
      <c r="D16" s="62" t="s">
        <v>223</v>
      </c>
      <c r="E16" s="567" t="s">
        <v>218</v>
      </c>
      <c r="F16" s="568"/>
      <c r="G16" s="472"/>
      <c r="H16" s="73"/>
      <c r="I16" s="74"/>
      <c r="J16" s="487"/>
      <c r="K16" s="289"/>
      <c r="L16" s="289"/>
      <c r="M16" s="319"/>
      <c r="N16" s="487"/>
      <c r="O16" s="289"/>
      <c r="P16" s="289"/>
      <c r="Q16" s="319"/>
      <c r="R16" s="487"/>
      <c r="S16" s="289"/>
      <c r="T16" s="289"/>
      <c r="U16" s="319"/>
      <c r="V16" s="487"/>
      <c r="W16" s="289"/>
      <c r="X16" s="289"/>
      <c r="Y16" s="319"/>
      <c r="AA16" s="531"/>
    </row>
    <row r="17" spans="1:27" ht="41.4" customHeight="1">
      <c r="A17" s="303"/>
      <c r="B17" s="306"/>
      <c r="C17" s="51"/>
      <c r="D17" s="63" t="s">
        <v>130</v>
      </c>
      <c r="E17" s="569" t="s">
        <v>219</v>
      </c>
      <c r="F17" s="570"/>
      <c r="G17" s="473"/>
      <c r="H17" s="75"/>
      <c r="I17" s="76"/>
      <c r="J17" s="488"/>
      <c r="K17" s="290"/>
      <c r="L17" s="290"/>
      <c r="M17" s="320"/>
      <c r="N17" s="488"/>
      <c r="O17" s="290"/>
      <c r="P17" s="290"/>
      <c r="Q17" s="320"/>
      <c r="R17" s="488"/>
      <c r="S17" s="290"/>
      <c r="T17" s="290"/>
      <c r="U17" s="320"/>
      <c r="V17" s="488"/>
      <c r="W17" s="290"/>
      <c r="X17" s="290"/>
      <c r="Y17" s="320"/>
      <c r="AA17" s="531"/>
    </row>
    <row r="18" spans="1:27">
      <c r="A18" s="303"/>
      <c r="B18" s="306"/>
      <c r="C18" s="53" t="s">
        <v>124</v>
      </c>
      <c r="D18" s="296" t="s">
        <v>207</v>
      </c>
      <c r="E18" s="296"/>
      <c r="F18" s="311"/>
      <c r="G18" s="471"/>
      <c r="H18" s="71"/>
      <c r="I18" s="72"/>
      <c r="J18" s="486" t="s">
        <v>400</v>
      </c>
      <c r="K18" s="288"/>
      <c r="L18" s="288">
        <f>IF(J18="■",1,0)</f>
        <v>0</v>
      </c>
      <c r="M18" s="318" t="s">
        <v>268</v>
      </c>
      <c r="N18" s="486" t="s">
        <v>400</v>
      </c>
      <c r="O18" s="288"/>
      <c r="P18" s="288">
        <f>IF(N18="■",1,0)</f>
        <v>0</v>
      </c>
      <c r="Q18" s="318" t="s">
        <v>268</v>
      </c>
      <c r="R18" s="486" t="s">
        <v>400</v>
      </c>
      <c r="S18" s="288"/>
      <c r="T18" s="288">
        <f>IF(R18="■",1,0)</f>
        <v>0</v>
      </c>
      <c r="U18" s="318" t="s">
        <v>268</v>
      </c>
      <c r="V18" s="486" t="s">
        <v>400</v>
      </c>
      <c r="W18" s="288"/>
      <c r="X18" s="288">
        <f>IF(V18="■",1,0)</f>
        <v>0</v>
      </c>
      <c r="Y18" s="318" t="s">
        <v>268</v>
      </c>
      <c r="AA18" s="531"/>
    </row>
    <row r="19" spans="1:27">
      <c r="A19" s="303"/>
      <c r="B19" s="306"/>
      <c r="C19" s="50"/>
      <c r="D19" s="501" t="s">
        <v>522</v>
      </c>
      <c r="E19" s="501"/>
      <c r="F19" s="502"/>
      <c r="G19" s="472"/>
      <c r="H19" s="73"/>
      <c r="I19" s="74"/>
      <c r="J19" s="487"/>
      <c r="K19" s="289"/>
      <c r="L19" s="289"/>
      <c r="M19" s="319"/>
      <c r="N19" s="487"/>
      <c r="O19" s="289"/>
      <c r="P19" s="289"/>
      <c r="Q19" s="319"/>
      <c r="R19" s="487"/>
      <c r="S19" s="289"/>
      <c r="T19" s="289"/>
      <c r="U19" s="319"/>
      <c r="V19" s="487"/>
      <c r="W19" s="289"/>
      <c r="X19" s="289"/>
      <c r="Y19" s="319"/>
      <c r="AA19" s="531"/>
    </row>
    <row r="20" spans="1:27" ht="36" customHeight="1">
      <c r="A20" s="303"/>
      <c r="B20" s="306"/>
      <c r="C20" s="50"/>
      <c r="D20" s="62" t="s">
        <v>223</v>
      </c>
      <c r="E20" s="299" t="s">
        <v>444</v>
      </c>
      <c r="F20" s="300"/>
      <c r="G20" s="472"/>
      <c r="H20" s="73"/>
      <c r="I20" s="74"/>
      <c r="J20" s="487"/>
      <c r="K20" s="289"/>
      <c r="L20" s="289"/>
      <c r="M20" s="319"/>
      <c r="N20" s="487"/>
      <c r="O20" s="289"/>
      <c r="P20" s="289"/>
      <c r="Q20" s="319"/>
      <c r="R20" s="487"/>
      <c r="S20" s="289"/>
      <c r="T20" s="289"/>
      <c r="U20" s="319"/>
      <c r="V20" s="487"/>
      <c r="W20" s="289"/>
      <c r="X20" s="289"/>
      <c r="Y20" s="319"/>
      <c r="AA20" s="531"/>
    </row>
    <row r="21" spans="1:27">
      <c r="A21" s="303"/>
      <c r="B21" s="306"/>
      <c r="C21" s="50"/>
      <c r="D21" s="44" t="s">
        <v>224</v>
      </c>
      <c r="E21" s="299" t="s">
        <v>208</v>
      </c>
      <c r="F21" s="300"/>
      <c r="G21" s="472"/>
      <c r="H21" s="73"/>
      <c r="I21" s="74"/>
      <c r="J21" s="487"/>
      <c r="K21" s="289"/>
      <c r="L21" s="289"/>
      <c r="M21" s="319"/>
      <c r="N21" s="487"/>
      <c r="O21" s="289"/>
      <c r="P21" s="289"/>
      <c r="Q21" s="319"/>
      <c r="R21" s="487"/>
      <c r="S21" s="289"/>
      <c r="T21" s="289"/>
      <c r="U21" s="319"/>
      <c r="V21" s="487"/>
      <c r="W21" s="289"/>
      <c r="X21" s="289"/>
      <c r="Y21" s="319"/>
      <c r="AA21" s="531"/>
    </row>
    <row r="22" spans="1:27">
      <c r="A22" s="303"/>
      <c r="B22" s="306"/>
      <c r="C22" s="50"/>
      <c r="D22" s="44" t="s">
        <v>225</v>
      </c>
      <c r="E22" s="299" t="s">
        <v>445</v>
      </c>
      <c r="F22" s="300"/>
      <c r="G22" s="472"/>
      <c r="H22" s="73"/>
      <c r="I22" s="74"/>
      <c r="J22" s="487"/>
      <c r="K22" s="289"/>
      <c r="L22" s="289"/>
      <c r="M22" s="319"/>
      <c r="N22" s="487"/>
      <c r="O22" s="290"/>
      <c r="P22" s="290"/>
      <c r="Q22" s="319"/>
      <c r="R22" s="487"/>
      <c r="S22" s="289"/>
      <c r="T22" s="289"/>
      <c r="U22" s="319"/>
      <c r="V22" s="487"/>
      <c r="W22" s="290"/>
      <c r="X22" s="290"/>
      <c r="Y22" s="319"/>
      <c r="AA22" s="531"/>
    </row>
    <row r="23" spans="1:27" ht="38.4" customHeight="1">
      <c r="A23" s="303"/>
      <c r="B23" s="306"/>
      <c r="C23" s="266" t="s">
        <v>133</v>
      </c>
      <c r="D23" s="517" t="s">
        <v>542</v>
      </c>
      <c r="E23" s="517"/>
      <c r="F23" s="518"/>
      <c r="G23" s="184" t="s">
        <v>400</v>
      </c>
      <c r="H23" s="185">
        <f>IF(G23="■",1,0)</f>
        <v>0</v>
      </c>
      <c r="I23" s="186" t="s">
        <v>269</v>
      </c>
      <c r="J23" s="184" t="s">
        <v>400</v>
      </c>
      <c r="K23" s="185">
        <f>IF(J23="■",1,0)</f>
        <v>0</v>
      </c>
      <c r="L23" s="185"/>
      <c r="M23" s="186" t="s">
        <v>269</v>
      </c>
      <c r="N23" s="184" t="s">
        <v>399</v>
      </c>
      <c r="O23" s="185">
        <f>IF(N23="■",1,0)</f>
        <v>0</v>
      </c>
      <c r="P23" s="185"/>
      <c r="Q23" s="186" t="s">
        <v>269</v>
      </c>
      <c r="R23" s="184" t="s">
        <v>400</v>
      </c>
      <c r="S23" s="185">
        <f t="shared" ref="S23" si="0">IF(R23="■",1,0)</f>
        <v>0</v>
      </c>
      <c r="T23" s="185"/>
      <c r="U23" s="186" t="s">
        <v>447</v>
      </c>
      <c r="V23" s="184" t="s">
        <v>400</v>
      </c>
      <c r="W23" s="185">
        <f t="shared" ref="W23" si="1">IF(V23="■",1,0)</f>
        <v>0</v>
      </c>
      <c r="X23" s="185"/>
      <c r="Y23" s="186" t="s">
        <v>447</v>
      </c>
      <c r="AA23" s="283"/>
    </row>
    <row r="24" spans="1:27" ht="37.200000000000003" customHeight="1">
      <c r="A24" s="304"/>
      <c r="B24" s="307"/>
      <c r="C24" s="266" t="s">
        <v>135</v>
      </c>
      <c r="D24" s="517" t="s">
        <v>479</v>
      </c>
      <c r="E24" s="517"/>
      <c r="F24" s="518"/>
      <c r="G24" s="235" t="s">
        <v>399</v>
      </c>
      <c r="H24" s="236">
        <f>IF(G24="■",1,0)</f>
        <v>0</v>
      </c>
      <c r="I24" s="238" t="s">
        <v>269</v>
      </c>
      <c r="J24" s="235" t="s">
        <v>400</v>
      </c>
      <c r="K24" s="236">
        <f>IF(J24="■",1,0)</f>
        <v>0</v>
      </c>
      <c r="L24" s="236"/>
      <c r="M24" s="238" t="s">
        <v>269</v>
      </c>
      <c r="N24" s="235" t="s">
        <v>399</v>
      </c>
      <c r="O24" s="236">
        <f>IF(N24="■",1,0)</f>
        <v>0</v>
      </c>
      <c r="P24" s="236"/>
      <c r="Q24" s="238" t="s">
        <v>269</v>
      </c>
      <c r="R24" s="235" t="s">
        <v>400</v>
      </c>
      <c r="S24" s="236">
        <f t="shared" ref="S24" si="2">IF(R24="■",1,0)</f>
        <v>0</v>
      </c>
      <c r="T24" s="236"/>
      <c r="U24" s="238" t="s">
        <v>447</v>
      </c>
      <c r="V24" s="235" t="s">
        <v>400</v>
      </c>
      <c r="W24" s="236">
        <f t="shared" ref="W24" si="3">IF(V24="■",1,0)</f>
        <v>0</v>
      </c>
      <c r="X24" s="236"/>
      <c r="Y24" s="238" t="s">
        <v>447</v>
      </c>
      <c r="AA24" s="283"/>
    </row>
    <row r="25" spans="1:27" ht="18.600000000000001" customHeight="1">
      <c r="A25" s="302">
        <v>2</v>
      </c>
      <c r="B25" s="468" t="s">
        <v>119</v>
      </c>
      <c r="C25" s="58" t="s">
        <v>122</v>
      </c>
      <c r="D25" s="517" t="s">
        <v>523</v>
      </c>
      <c r="E25" s="517"/>
      <c r="F25" s="518"/>
      <c r="G25" s="425" t="s">
        <v>400</v>
      </c>
      <c r="H25" s="77"/>
      <c r="I25" s="318"/>
      <c r="J25" s="486" t="s">
        <v>400</v>
      </c>
      <c r="K25" s="288"/>
      <c r="L25" s="288">
        <f>IF(J25="■",1,0)</f>
        <v>0</v>
      </c>
      <c r="M25" s="318" t="s">
        <v>268</v>
      </c>
      <c r="N25" s="486" t="s">
        <v>400</v>
      </c>
      <c r="O25" s="288"/>
      <c r="P25" s="288">
        <f>IF(N25="■",1,0)</f>
        <v>0</v>
      </c>
      <c r="Q25" s="318" t="s">
        <v>268</v>
      </c>
      <c r="R25" s="486" t="s">
        <v>400</v>
      </c>
      <c r="S25" s="288"/>
      <c r="T25" s="288">
        <f>IF(R25="■",1,0)</f>
        <v>0</v>
      </c>
      <c r="U25" s="318" t="s">
        <v>268</v>
      </c>
      <c r="V25" s="486" t="s">
        <v>400</v>
      </c>
      <c r="W25" s="288"/>
      <c r="X25" s="288">
        <f>IF(V25="■",1,0)</f>
        <v>0</v>
      </c>
      <c r="Y25" s="318" t="s">
        <v>268</v>
      </c>
      <c r="AA25" s="531"/>
    </row>
    <row r="26" spans="1:27" ht="75.599999999999994" customHeight="1">
      <c r="A26" s="303"/>
      <c r="B26" s="469"/>
      <c r="C26" s="55"/>
      <c r="D26" s="503" t="s">
        <v>549</v>
      </c>
      <c r="E26" s="503"/>
      <c r="F26" s="504"/>
      <c r="G26" s="426"/>
      <c r="H26" s="177"/>
      <c r="I26" s="320"/>
      <c r="J26" s="488"/>
      <c r="K26" s="290"/>
      <c r="L26" s="290"/>
      <c r="M26" s="320"/>
      <c r="N26" s="488"/>
      <c r="O26" s="290"/>
      <c r="P26" s="290"/>
      <c r="Q26" s="320"/>
      <c r="R26" s="488"/>
      <c r="S26" s="290"/>
      <c r="T26" s="290"/>
      <c r="U26" s="320"/>
      <c r="V26" s="488"/>
      <c r="W26" s="290"/>
      <c r="X26" s="290"/>
      <c r="Y26" s="320"/>
      <c r="AA26" s="531"/>
    </row>
    <row r="27" spans="1:27" ht="40.200000000000003" customHeight="1">
      <c r="A27" s="304"/>
      <c r="B27" s="470"/>
      <c r="C27" s="66" t="s">
        <v>123</v>
      </c>
      <c r="D27" s="514" t="s">
        <v>550</v>
      </c>
      <c r="E27" s="514"/>
      <c r="F27" s="515"/>
      <c r="G27" s="235" t="s">
        <v>399</v>
      </c>
      <c r="H27" s="88"/>
      <c r="I27" s="89"/>
      <c r="J27" s="87" t="s">
        <v>400</v>
      </c>
      <c r="K27" s="88"/>
      <c r="L27" s="88">
        <f>IF(J27="■",1,0)</f>
        <v>0</v>
      </c>
      <c r="M27" s="89" t="s">
        <v>268</v>
      </c>
      <c r="N27" s="87" t="s">
        <v>400</v>
      </c>
      <c r="O27" s="88"/>
      <c r="P27" s="88">
        <f>IF(N27="■",1,0)</f>
        <v>0</v>
      </c>
      <c r="Q27" s="89" t="s">
        <v>268</v>
      </c>
      <c r="R27" s="87" t="s">
        <v>400</v>
      </c>
      <c r="S27" s="88"/>
      <c r="T27" s="88">
        <f>IF(R27="■",1,0)</f>
        <v>0</v>
      </c>
      <c r="U27" s="89" t="s">
        <v>268</v>
      </c>
      <c r="V27" s="87" t="s">
        <v>400</v>
      </c>
      <c r="W27" s="88"/>
      <c r="X27" s="88">
        <f>IF(V27="■",1,0)</f>
        <v>0</v>
      </c>
      <c r="Y27" s="89" t="s">
        <v>268</v>
      </c>
      <c r="AA27" s="283"/>
    </row>
    <row r="28" spans="1:27" ht="18" customHeight="1">
      <c r="F28" s="150" t="s">
        <v>398</v>
      </c>
      <c r="G28" s="548" t="s">
        <v>269</v>
      </c>
      <c r="H28" s="549"/>
      <c r="I28" s="69">
        <f>SUM(H4:H27)</f>
        <v>0</v>
      </c>
      <c r="J28" s="548" t="s">
        <v>269</v>
      </c>
      <c r="K28" s="549"/>
      <c r="L28" s="179"/>
      <c r="M28" s="69">
        <f>SUM(K4:K27)</f>
        <v>0</v>
      </c>
      <c r="N28" s="548" t="s">
        <v>269</v>
      </c>
      <c r="O28" s="549"/>
      <c r="P28" s="179"/>
      <c r="Q28" s="69">
        <f>SUM(O4:O27)</f>
        <v>0</v>
      </c>
      <c r="R28" s="548" t="s">
        <v>404</v>
      </c>
      <c r="S28" s="549"/>
      <c r="T28" s="179"/>
      <c r="U28" s="69">
        <f>SUM(S4:S27)</f>
        <v>0</v>
      </c>
      <c r="V28" s="548" t="s">
        <v>404</v>
      </c>
      <c r="W28" s="549"/>
      <c r="X28" s="179"/>
      <c r="Y28" s="69">
        <f>SUM(W4:W27)</f>
        <v>0</v>
      </c>
    </row>
    <row r="29" spans="1:27">
      <c r="J29" s="548" t="s">
        <v>268</v>
      </c>
      <c r="K29" s="549"/>
      <c r="L29" s="179"/>
      <c r="M29" s="69">
        <f>SUM(L4:L27)</f>
        <v>0</v>
      </c>
      <c r="N29" s="548" t="s">
        <v>268</v>
      </c>
      <c r="O29" s="549"/>
      <c r="P29" s="179"/>
      <c r="Q29" s="69">
        <f>SUM(P4:P27)</f>
        <v>0</v>
      </c>
      <c r="R29" s="548" t="s">
        <v>405</v>
      </c>
      <c r="S29" s="549"/>
      <c r="T29" s="179"/>
      <c r="U29" s="69">
        <f>SUM(T4:T27)</f>
        <v>0</v>
      </c>
      <c r="V29" s="548" t="s">
        <v>405</v>
      </c>
      <c r="W29" s="549"/>
      <c r="X29" s="179"/>
      <c r="Y29" s="69">
        <f>SUM(X4:X27)</f>
        <v>0</v>
      </c>
    </row>
    <row r="31" spans="1:27">
      <c r="G31" s="551" t="s">
        <v>392</v>
      </c>
      <c r="H31" s="552"/>
      <c r="I31" s="553"/>
      <c r="J31" s="551" t="s">
        <v>392</v>
      </c>
      <c r="K31" s="552"/>
      <c r="L31" s="552"/>
      <c r="M31" s="553"/>
      <c r="N31" s="551" t="s">
        <v>392</v>
      </c>
      <c r="O31" s="552"/>
      <c r="P31" s="552"/>
      <c r="Q31" s="553"/>
      <c r="R31" s="551" t="s">
        <v>392</v>
      </c>
      <c r="S31" s="552"/>
      <c r="T31" s="552"/>
      <c r="U31" s="553"/>
      <c r="V31" s="551" t="s">
        <v>392</v>
      </c>
      <c r="W31" s="552"/>
      <c r="X31" s="552"/>
      <c r="Y31" s="553"/>
    </row>
    <row r="32" spans="1:27">
      <c r="G32" s="554">
        <f>COUNTIF(I4:I27,"必須")</f>
        <v>2</v>
      </c>
      <c r="H32" s="555"/>
      <c r="I32" s="556"/>
      <c r="J32" s="295">
        <f>COUNTIF(M4:M27,"必須")</f>
        <v>2</v>
      </c>
      <c r="K32" s="295"/>
      <c r="L32" s="295"/>
      <c r="M32" s="295"/>
      <c r="N32" s="295">
        <f t="shared" ref="N32" si="4">COUNTIF(Q4:Q27,"必須")</f>
        <v>2</v>
      </c>
      <c r="O32" s="295"/>
      <c r="P32" s="295"/>
      <c r="Q32" s="295"/>
      <c r="R32" s="295">
        <f t="shared" ref="R32" si="5">COUNTIF(U4:U27,"必須")</f>
        <v>2</v>
      </c>
      <c r="S32" s="295"/>
      <c r="T32" s="295"/>
      <c r="U32" s="295"/>
      <c r="V32" s="295">
        <f t="shared" ref="V32" si="6">COUNTIF(Y4:Y27,"必須")</f>
        <v>2</v>
      </c>
      <c r="W32" s="295"/>
      <c r="X32" s="295"/>
      <c r="Y32" s="295"/>
    </row>
    <row r="33" spans="17:27">
      <c r="R33" s="554" t="s">
        <v>393</v>
      </c>
      <c r="S33" s="555"/>
      <c r="T33" s="555"/>
      <c r="U33" s="556"/>
      <c r="V33" s="554" t="s">
        <v>393</v>
      </c>
      <c r="W33" s="555"/>
      <c r="X33" s="555"/>
      <c r="Y33" s="556"/>
    </row>
    <row r="34" spans="17:27">
      <c r="R34" s="561">
        <v>3</v>
      </c>
      <c r="S34" s="561"/>
      <c r="T34" s="561"/>
      <c r="U34" s="561"/>
      <c r="V34" s="562">
        <v>3</v>
      </c>
      <c r="W34" s="563"/>
      <c r="X34" s="563"/>
      <c r="Y34" s="564"/>
    </row>
    <row r="35" spans="17:27">
      <c r="Q35" s="289" t="s">
        <v>478</v>
      </c>
      <c r="R35" s="289"/>
      <c r="S35" s="289"/>
      <c r="T35" s="289"/>
      <c r="U35" s="289"/>
      <c r="V35" s="289"/>
      <c r="W35" s="289"/>
      <c r="X35" s="289"/>
      <c r="Y35" s="289"/>
      <c r="Z35" s="289"/>
      <c r="AA35" s="289"/>
    </row>
  </sheetData>
  <mergeCells count="136">
    <mergeCell ref="Q35:AA35"/>
    <mergeCell ref="A25:A27"/>
    <mergeCell ref="B25:B27"/>
    <mergeCell ref="G4:G14"/>
    <mergeCell ref="G15:G17"/>
    <mergeCell ref="G18:G22"/>
    <mergeCell ref="G25:G26"/>
    <mergeCell ref="D19:F19"/>
    <mergeCell ref="E20:F20"/>
    <mergeCell ref="E21:F21"/>
    <mergeCell ref="E22:F22"/>
    <mergeCell ref="D26:F26"/>
    <mergeCell ref="D4:F4"/>
    <mergeCell ref="E5:F5"/>
    <mergeCell ref="E6:F6"/>
    <mergeCell ref="E7:F7"/>
    <mergeCell ref="D25:F25"/>
    <mergeCell ref="D27:F27"/>
    <mergeCell ref="E12:F12"/>
    <mergeCell ref="E16:F16"/>
    <mergeCell ref="E17:F17"/>
    <mergeCell ref="E14:F14"/>
    <mergeCell ref="E13:F13"/>
    <mergeCell ref="X15:X17"/>
    <mergeCell ref="A2:B3"/>
    <mergeCell ref="C2:F3"/>
    <mergeCell ref="E8:F8"/>
    <mergeCell ref="J4:J14"/>
    <mergeCell ref="J15:J17"/>
    <mergeCell ref="J18:J22"/>
    <mergeCell ref="D23:F23"/>
    <mergeCell ref="G2:I2"/>
    <mergeCell ref="G3:I3"/>
    <mergeCell ref="J2:Q2"/>
    <mergeCell ref="J3:M3"/>
    <mergeCell ref="N3:Q3"/>
    <mergeCell ref="K4:K14"/>
    <mergeCell ref="L4:L14"/>
    <mergeCell ref="M4:M14"/>
    <mergeCell ref="O4:O14"/>
    <mergeCell ref="Q4:Q14"/>
    <mergeCell ref="Q15:Q17"/>
    <mergeCell ref="D18:F18"/>
    <mergeCell ref="D15:F15"/>
    <mergeCell ref="E11:F11"/>
    <mergeCell ref="B4:B24"/>
    <mergeCell ref="A4:A24"/>
    <mergeCell ref="P4:P14"/>
    <mergeCell ref="E10:F10"/>
    <mergeCell ref="L25:L26"/>
    <mergeCell ref="M25:M26"/>
    <mergeCell ref="O25:O26"/>
    <mergeCell ref="P25:P26"/>
    <mergeCell ref="V4:V14"/>
    <mergeCell ref="V15:V17"/>
    <mergeCell ref="U15:U17"/>
    <mergeCell ref="S4:S14"/>
    <mergeCell ref="U4:U14"/>
    <mergeCell ref="T4:T14"/>
    <mergeCell ref="N4:N14"/>
    <mergeCell ref="D24:F24"/>
    <mergeCell ref="E9:F9"/>
    <mergeCell ref="I25:I26"/>
    <mergeCell ref="R33:U33"/>
    <mergeCell ref="V33:Y33"/>
    <mergeCell ref="R34:U34"/>
    <mergeCell ref="V34:Y34"/>
    <mergeCell ref="R31:U31"/>
    <mergeCell ref="R32:U32"/>
    <mergeCell ref="V31:Y31"/>
    <mergeCell ref="V32:Y32"/>
    <mergeCell ref="X18:X22"/>
    <mergeCell ref="V18:V22"/>
    <mergeCell ref="V25:V26"/>
    <mergeCell ref="U18:U22"/>
    <mergeCell ref="U25:U26"/>
    <mergeCell ref="S25:S26"/>
    <mergeCell ref="T18:T22"/>
    <mergeCell ref="T25:T26"/>
    <mergeCell ref="R2:Y2"/>
    <mergeCell ref="R3:U3"/>
    <mergeCell ref="V3:Y3"/>
    <mergeCell ref="R28:S28"/>
    <mergeCell ref="R29:S29"/>
    <mergeCell ref="V28:W28"/>
    <mergeCell ref="V29:W29"/>
    <mergeCell ref="Y4:Y14"/>
    <mergeCell ref="Y15:Y17"/>
    <mergeCell ref="Y18:Y22"/>
    <mergeCell ref="Y25:Y26"/>
    <mergeCell ref="W4:W14"/>
    <mergeCell ref="W15:W17"/>
    <mergeCell ref="W18:W22"/>
    <mergeCell ref="W25:W26"/>
    <mergeCell ref="R4:R14"/>
    <mergeCell ref="S18:S22"/>
    <mergeCell ref="X25:X26"/>
    <mergeCell ref="X4:X14"/>
    <mergeCell ref="T15:T17"/>
    <mergeCell ref="O15:O17"/>
    <mergeCell ref="P15:P17"/>
    <mergeCell ref="O18:O22"/>
    <mergeCell ref="P18:P22"/>
    <mergeCell ref="K25:K26"/>
    <mergeCell ref="G31:I31"/>
    <mergeCell ref="G32:I32"/>
    <mergeCell ref="J31:M31"/>
    <mergeCell ref="N31:Q31"/>
    <mergeCell ref="J32:M32"/>
    <mergeCell ref="N32:Q32"/>
    <mergeCell ref="Q25:Q26"/>
    <mergeCell ref="Q18:Q22"/>
    <mergeCell ref="AA2:AA3"/>
    <mergeCell ref="AA4:AA14"/>
    <mergeCell ref="AA15:AA17"/>
    <mergeCell ref="AA18:AA22"/>
    <mergeCell ref="AA25:AA26"/>
    <mergeCell ref="G28:H28"/>
    <mergeCell ref="J28:K28"/>
    <mergeCell ref="N28:O28"/>
    <mergeCell ref="J29:K29"/>
    <mergeCell ref="N29:O29"/>
    <mergeCell ref="J25:J26"/>
    <mergeCell ref="S15:S17"/>
    <mergeCell ref="N15:N17"/>
    <mergeCell ref="N18:N22"/>
    <mergeCell ref="N25:N26"/>
    <mergeCell ref="K18:K22"/>
    <mergeCell ref="L18:L22"/>
    <mergeCell ref="M18:M22"/>
    <mergeCell ref="R25:R26"/>
    <mergeCell ref="R15:R17"/>
    <mergeCell ref="R18:R22"/>
    <mergeCell ref="K15:K17"/>
    <mergeCell ref="L15:L17"/>
    <mergeCell ref="M15:M17"/>
  </mergeCells>
  <phoneticPr fontId="2"/>
  <dataValidations count="1">
    <dataValidation type="list" allowBlank="1" showInputMessage="1" showErrorMessage="1" sqref="V4:V27 R4:R27 N4:N27 J4:J27 G23:G25 G27" xr:uid="{7FDF0CEC-EE66-4F18-BE67-8E89E987A0AA}">
      <formula1>$Z$4:$Z$5</formula1>
    </dataValidation>
  </dataValidations>
  <pageMargins left="0.7" right="0.7" top="0.75" bottom="0.75" header="0.3" footer="0.3"/>
  <pageSetup paperSize="8" scale="71"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289A6-1859-4970-8515-765D85F46D0E}">
  <sheetPr>
    <tabColor rgb="FFFFFF00"/>
    <pageSetUpPr fitToPage="1"/>
  </sheetPr>
  <dimension ref="A1:AA39"/>
  <sheetViews>
    <sheetView zoomScale="85" zoomScaleNormal="85" workbookViewId="0">
      <pane xSplit="6" ySplit="3" topLeftCell="G4" activePane="bottomRight" state="frozen"/>
      <selection activeCell="D20" sqref="D20:F20"/>
      <selection pane="topRight" activeCell="D20" sqref="D20:F20"/>
      <selection pane="bottomLeft" activeCell="D20" sqref="D20:F20"/>
      <selection pane="bottomRight" activeCell="AC11" sqref="AC11"/>
    </sheetView>
  </sheetViews>
  <sheetFormatPr defaultRowHeight="18"/>
  <cols>
    <col min="1" max="1" width="5.19921875" style="40" customWidth="1"/>
    <col min="2" max="2" width="12.8984375" style="47" customWidth="1"/>
    <col min="3" max="4" width="3.5" style="44" customWidth="1"/>
    <col min="5" max="5" width="4" style="44" customWidth="1"/>
    <col min="6" max="6" width="66.19921875" style="44" customWidth="1"/>
    <col min="7" max="7" width="5.3984375" style="40" customWidth="1"/>
    <col min="8" max="8" width="5.3984375" style="40" hidden="1" customWidth="1"/>
    <col min="9" max="10" width="5.3984375" style="40" customWidth="1"/>
    <col min="11" max="12" width="5.3984375" style="40" hidden="1" customWidth="1"/>
    <col min="13" max="14" width="5.3984375" style="40" customWidth="1"/>
    <col min="15" max="16" width="5.3984375" style="40" hidden="1" customWidth="1"/>
    <col min="17" max="18" width="5.3984375" style="40" customWidth="1"/>
    <col min="19" max="20" width="5.3984375" style="40" hidden="1" customWidth="1"/>
    <col min="21" max="22" width="5.3984375" style="40" customWidth="1"/>
    <col min="23" max="24" width="5.3984375" hidden="1" customWidth="1"/>
    <col min="25" max="25" width="5.3984375" customWidth="1"/>
    <col min="26" max="26" width="3.796875" hidden="1" customWidth="1"/>
    <col min="27" max="27" width="25.69921875" customWidth="1"/>
  </cols>
  <sheetData>
    <row r="1" spans="1:27">
      <c r="A1" s="46" t="s">
        <v>475</v>
      </c>
    </row>
    <row r="2" spans="1:27">
      <c r="A2" s="314" t="s">
        <v>0</v>
      </c>
      <c r="B2" s="314"/>
      <c r="C2" s="315" t="s">
        <v>1</v>
      </c>
      <c r="D2" s="315"/>
      <c r="E2" s="315"/>
      <c r="F2" s="315"/>
      <c r="G2" s="498" t="s">
        <v>451</v>
      </c>
      <c r="H2" s="499"/>
      <c r="I2" s="500"/>
      <c r="J2" s="461" t="s">
        <v>452</v>
      </c>
      <c r="K2" s="462"/>
      <c r="L2" s="462"/>
      <c r="M2" s="462"/>
      <c r="N2" s="462"/>
      <c r="O2" s="462"/>
      <c r="P2" s="462"/>
      <c r="Q2" s="463"/>
      <c r="R2" s="314" t="s">
        <v>453</v>
      </c>
      <c r="S2" s="314"/>
      <c r="T2" s="314"/>
      <c r="U2" s="314"/>
      <c r="V2" s="314"/>
      <c r="W2" s="314"/>
      <c r="X2" s="314"/>
      <c r="Y2" s="314"/>
      <c r="AA2" s="546" t="s">
        <v>556</v>
      </c>
    </row>
    <row r="3" spans="1:27">
      <c r="A3" s="314"/>
      <c r="B3" s="314"/>
      <c r="C3" s="315"/>
      <c r="D3" s="315"/>
      <c r="E3" s="315"/>
      <c r="F3" s="315"/>
      <c r="G3" s="461" t="s">
        <v>394</v>
      </c>
      <c r="H3" s="462"/>
      <c r="I3" s="463"/>
      <c r="J3" s="461" t="s">
        <v>240</v>
      </c>
      <c r="K3" s="462"/>
      <c r="L3" s="462"/>
      <c r="M3" s="463"/>
      <c r="N3" s="461" t="s">
        <v>394</v>
      </c>
      <c r="O3" s="462"/>
      <c r="P3" s="462"/>
      <c r="Q3" s="463"/>
      <c r="R3" s="314" t="s">
        <v>240</v>
      </c>
      <c r="S3" s="314"/>
      <c r="T3" s="314"/>
      <c r="U3" s="314"/>
      <c r="V3" s="314" t="s">
        <v>394</v>
      </c>
      <c r="W3" s="314"/>
      <c r="X3" s="314"/>
      <c r="Y3" s="314"/>
      <c r="AA3" s="547"/>
    </row>
    <row r="4" spans="1:27" ht="39.6" customHeight="1">
      <c r="A4" s="302">
        <v>1</v>
      </c>
      <c r="B4" s="468" t="s">
        <v>29</v>
      </c>
      <c r="C4" s="58" t="s">
        <v>122</v>
      </c>
      <c r="D4" s="517" t="s">
        <v>524</v>
      </c>
      <c r="E4" s="517"/>
      <c r="F4" s="518"/>
      <c r="G4" s="471"/>
      <c r="H4" s="505"/>
      <c r="I4" s="511"/>
      <c r="J4" s="486" t="s">
        <v>400</v>
      </c>
      <c r="K4" s="288"/>
      <c r="L4" s="288">
        <f>IF(J4="■",1,0)</f>
        <v>0</v>
      </c>
      <c r="M4" s="318" t="s">
        <v>268</v>
      </c>
      <c r="N4" s="486" t="s">
        <v>400</v>
      </c>
      <c r="O4" s="288"/>
      <c r="P4" s="288">
        <f>IF(N4="■",1,0)</f>
        <v>0</v>
      </c>
      <c r="Q4" s="318" t="s">
        <v>268</v>
      </c>
      <c r="R4" s="486" t="s">
        <v>400</v>
      </c>
      <c r="S4" s="288"/>
      <c r="T4" s="288">
        <f>IF(R4="■",1,0)</f>
        <v>0</v>
      </c>
      <c r="U4" s="318" t="s">
        <v>268</v>
      </c>
      <c r="V4" s="486" t="s">
        <v>400</v>
      </c>
      <c r="W4" s="288"/>
      <c r="X4" s="288">
        <f>IF(V4="■",1,0)</f>
        <v>0</v>
      </c>
      <c r="Y4" s="318" t="s">
        <v>268</v>
      </c>
      <c r="Z4" t="s">
        <v>402</v>
      </c>
      <c r="AA4" s="531"/>
    </row>
    <row r="5" spans="1:27">
      <c r="A5" s="303"/>
      <c r="B5" s="469"/>
      <c r="C5" s="50"/>
      <c r="D5" s="222" t="s">
        <v>223</v>
      </c>
      <c r="E5" s="501" t="s">
        <v>209</v>
      </c>
      <c r="F5" s="502"/>
      <c r="G5" s="472"/>
      <c r="H5" s="506"/>
      <c r="I5" s="512"/>
      <c r="J5" s="487"/>
      <c r="K5" s="289"/>
      <c r="L5" s="289"/>
      <c r="M5" s="319"/>
      <c r="N5" s="487"/>
      <c r="O5" s="289"/>
      <c r="P5" s="289"/>
      <c r="Q5" s="319"/>
      <c r="R5" s="487"/>
      <c r="S5" s="289"/>
      <c r="T5" s="289"/>
      <c r="U5" s="319"/>
      <c r="V5" s="487"/>
      <c r="W5" s="289"/>
      <c r="X5" s="289"/>
      <c r="Y5" s="319"/>
      <c r="Z5" t="s">
        <v>399</v>
      </c>
      <c r="AA5" s="531"/>
    </row>
    <row r="6" spans="1:27">
      <c r="A6" s="303"/>
      <c r="B6" s="469"/>
      <c r="C6" s="50"/>
      <c r="D6" s="222" t="s">
        <v>224</v>
      </c>
      <c r="E6" s="501" t="s">
        <v>210</v>
      </c>
      <c r="F6" s="502"/>
      <c r="G6" s="472"/>
      <c r="H6" s="506"/>
      <c r="I6" s="512"/>
      <c r="J6" s="487"/>
      <c r="K6" s="289"/>
      <c r="L6" s="289"/>
      <c r="M6" s="319"/>
      <c r="N6" s="487"/>
      <c r="O6" s="289"/>
      <c r="P6" s="289"/>
      <c r="Q6" s="319"/>
      <c r="R6" s="487"/>
      <c r="S6" s="289"/>
      <c r="T6" s="289"/>
      <c r="U6" s="319"/>
      <c r="V6" s="487"/>
      <c r="W6" s="289"/>
      <c r="X6" s="289"/>
      <c r="Y6" s="319"/>
      <c r="AA6" s="531"/>
    </row>
    <row r="7" spans="1:27" ht="35.4" customHeight="1">
      <c r="A7" s="303"/>
      <c r="B7" s="469"/>
      <c r="C7" s="50"/>
      <c r="D7" s="220" t="s">
        <v>225</v>
      </c>
      <c r="E7" s="501" t="s">
        <v>259</v>
      </c>
      <c r="F7" s="502"/>
      <c r="G7" s="472"/>
      <c r="H7" s="506"/>
      <c r="I7" s="512"/>
      <c r="J7" s="487"/>
      <c r="K7" s="289"/>
      <c r="L7" s="289"/>
      <c r="M7" s="319"/>
      <c r="N7" s="487"/>
      <c r="O7" s="289"/>
      <c r="P7" s="289"/>
      <c r="Q7" s="319"/>
      <c r="R7" s="487"/>
      <c r="S7" s="289"/>
      <c r="T7" s="289"/>
      <c r="U7" s="319"/>
      <c r="V7" s="487"/>
      <c r="W7" s="289"/>
      <c r="X7" s="289"/>
      <c r="Y7" s="319"/>
      <c r="AA7" s="531"/>
    </row>
    <row r="8" spans="1:27" ht="18" customHeight="1">
      <c r="A8" s="303"/>
      <c r="B8" s="469"/>
      <c r="C8" s="51"/>
      <c r="D8" s="225" t="s">
        <v>231</v>
      </c>
      <c r="E8" s="503" t="s">
        <v>455</v>
      </c>
      <c r="F8" s="504"/>
      <c r="G8" s="473"/>
      <c r="H8" s="507"/>
      <c r="I8" s="513"/>
      <c r="J8" s="488"/>
      <c r="K8" s="290"/>
      <c r="L8" s="290"/>
      <c r="M8" s="320"/>
      <c r="N8" s="488"/>
      <c r="O8" s="290"/>
      <c r="P8" s="290"/>
      <c r="Q8" s="320"/>
      <c r="R8" s="488"/>
      <c r="S8" s="290"/>
      <c r="T8" s="290"/>
      <c r="U8" s="320"/>
      <c r="V8" s="488"/>
      <c r="W8" s="290"/>
      <c r="X8" s="290"/>
      <c r="Y8" s="320"/>
      <c r="AA8" s="531"/>
    </row>
    <row r="9" spans="1:27" ht="37.200000000000003" customHeight="1">
      <c r="A9" s="303"/>
      <c r="B9" s="469"/>
      <c r="C9" s="58" t="s">
        <v>123</v>
      </c>
      <c r="D9" s="517" t="s">
        <v>525</v>
      </c>
      <c r="E9" s="517"/>
      <c r="F9" s="518"/>
      <c r="G9" s="471"/>
      <c r="H9" s="505"/>
      <c r="I9" s="511"/>
      <c r="J9" s="486" t="s">
        <v>400</v>
      </c>
      <c r="K9" s="288">
        <f>IF(J9="■",1,0)</f>
        <v>0</v>
      </c>
      <c r="L9" s="77"/>
      <c r="M9" s="318" t="s">
        <v>269</v>
      </c>
      <c r="N9" s="486" t="s">
        <v>400</v>
      </c>
      <c r="O9" s="288">
        <f>IF(N9="■",1,0)</f>
        <v>0</v>
      </c>
      <c r="P9" s="77"/>
      <c r="Q9" s="318" t="s">
        <v>269</v>
      </c>
      <c r="R9" s="486" t="s">
        <v>400</v>
      </c>
      <c r="S9" s="288">
        <f>IF(R9="■",1,0)</f>
        <v>0</v>
      </c>
      <c r="T9" s="288"/>
      <c r="U9" s="318" t="s">
        <v>269</v>
      </c>
      <c r="V9" s="486" t="s">
        <v>400</v>
      </c>
      <c r="W9" s="288">
        <f>IF(V9="■",1,0)</f>
        <v>0</v>
      </c>
      <c r="X9" s="288"/>
      <c r="Y9" s="318" t="s">
        <v>269</v>
      </c>
      <c r="AA9" s="531"/>
    </row>
    <row r="10" spans="1:27">
      <c r="A10" s="303"/>
      <c r="B10" s="469"/>
      <c r="C10" s="50"/>
      <c r="D10" s="222" t="s">
        <v>223</v>
      </c>
      <c r="E10" s="501" t="s">
        <v>212</v>
      </c>
      <c r="F10" s="502"/>
      <c r="G10" s="472"/>
      <c r="H10" s="506"/>
      <c r="I10" s="512"/>
      <c r="J10" s="487"/>
      <c r="K10" s="289"/>
      <c r="M10" s="319"/>
      <c r="N10" s="487"/>
      <c r="O10" s="289"/>
      <c r="Q10" s="319"/>
      <c r="R10" s="487"/>
      <c r="S10" s="289"/>
      <c r="T10" s="289"/>
      <c r="U10" s="319"/>
      <c r="V10" s="487"/>
      <c r="W10" s="289"/>
      <c r="X10" s="289"/>
      <c r="Y10" s="319"/>
      <c r="AA10" s="531"/>
    </row>
    <row r="11" spans="1:27">
      <c r="A11" s="303"/>
      <c r="B11" s="469"/>
      <c r="C11" s="50"/>
      <c r="D11" s="222" t="s">
        <v>224</v>
      </c>
      <c r="E11" s="501" t="s">
        <v>251</v>
      </c>
      <c r="F11" s="502"/>
      <c r="G11" s="472"/>
      <c r="H11" s="506"/>
      <c r="I11" s="512"/>
      <c r="J11" s="487"/>
      <c r="K11" s="289"/>
      <c r="M11" s="319"/>
      <c r="N11" s="487"/>
      <c r="O11" s="289"/>
      <c r="Q11" s="319"/>
      <c r="R11" s="487"/>
      <c r="S11" s="289"/>
      <c r="T11" s="289"/>
      <c r="U11" s="319"/>
      <c r="V11" s="487"/>
      <c r="W11" s="289"/>
      <c r="X11" s="289"/>
      <c r="Y11" s="319"/>
      <c r="AA11" s="531"/>
    </row>
    <row r="12" spans="1:27">
      <c r="A12" s="303"/>
      <c r="B12" s="469"/>
      <c r="C12" s="51"/>
      <c r="D12" s="225" t="s">
        <v>225</v>
      </c>
      <c r="E12" s="503" t="s">
        <v>213</v>
      </c>
      <c r="F12" s="504"/>
      <c r="G12" s="473"/>
      <c r="H12" s="507"/>
      <c r="I12" s="513"/>
      <c r="J12" s="488"/>
      <c r="K12" s="290"/>
      <c r="L12" s="177"/>
      <c r="M12" s="320"/>
      <c r="N12" s="488"/>
      <c r="O12" s="290"/>
      <c r="P12" s="177"/>
      <c r="Q12" s="320"/>
      <c r="R12" s="488"/>
      <c r="S12" s="290"/>
      <c r="T12" s="290"/>
      <c r="U12" s="320"/>
      <c r="V12" s="488"/>
      <c r="W12" s="290"/>
      <c r="X12" s="290"/>
      <c r="Y12" s="320"/>
      <c r="AA12" s="531"/>
    </row>
    <row r="13" spans="1:27" ht="37.200000000000003" customHeight="1">
      <c r="A13" s="303"/>
      <c r="B13" s="469"/>
      <c r="C13" s="66" t="s">
        <v>124</v>
      </c>
      <c r="D13" s="514" t="s">
        <v>211</v>
      </c>
      <c r="E13" s="514"/>
      <c r="F13" s="515"/>
      <c r="G13" s="79"/>
      <c r="H13" s="80"/>
      <c r="I13" s="81"/>
      <c r="J13" s="87" t="s">
        <v>400</v>
      </c>
      <c r="K13" s="88"/>
      <c r="L13" s="88">
        <f>IF(J13="■",1,0)</f>
        <v>0</v>
      </c>
      <c r="M13" s="89" t="s">
        <v>268</v>
      </c>
      <c r="N13" s="87" t="s">
        <v>400</v>
      </c>
      <c r="O13" s="88"/>
      <c r="P13" s="88">
        <f>IF(N13="■",1,0)</f>
        <v>0</v>
      </c>
      <c r="Q13" s="89" t="s">
        <v>268</v>
      </c>
      <c r="R13" s="87" t="s">
        <v>400</v>
      </c>
      <c r="S13" s="88"/>
      <c r="T13" s="88">
        <f>IF(R13="■",1,0)</f>
        <v>0</v>
      </c>
      <c r="U13" s="89" t="s">
        <v>268</v>
      </c>
      <c r="V13" s="87" t="s">
        <v>400</v>
      </c>
      <c r="W13" s="88"/>
      <c r="X13" s="88">
        <f>IF(V13="■",1,0)</f>
        <v>0</v>
      </c>
      <c r="Y13" s="89" t="s">
        <v>268</v>
      </c>
      <c r="AA13" s="283"/>
    </row>
    <row r="14" spans="1:27">
      <c r="A14" s="303"/>
      <c r="B14" s="469"/>
      <c r="C14" s="67" t="s">
        <v>133</v>
      </c>
      <c r="D14" s="517" t="s">
        <v>526</v>
      </c>
      <c r="E14" s="517"/>
      <c r="F14" s="518"/>
      <c r="G14" s="486" t="s">
        <v>400</v>
      </c>
      <c r="H14" s="288">
        <f>IF(G14="■",1,0)</f>
        <v>0</v>
      </c>
      <c r="I14" s="318" t="s">
        <v>269</v>
      </c>
      <c r="J14" s="486" t="s">
        <v>400</v>
      </c>
      <c r="K14" s="288">
        <f>IF(J14="■",1,0)</f>
        <v>0</v>
      </c>
      <c r="L14" s="77"/>
      <c r="M14" s="318" t="s">
        <v>269</v>
      </c>
      <c r="N14" s="486" t="s">
        <v>400</v>
      </c>
      <c r="O14" s="288">
        <f>IF(N14="■",1,0)</f>
        <v>0</v>
      </c>
      <c r="P14" s="77"/>
      <c r="Q14" s="318" t="s">
        <v>269</v>
      </c>
      <c r="R14" s="486" t="s">
        <v>400</v>
      </c>
      <c r="S14" s="288">
        <f>IF(R14="■",1,0)</f>
        <v>0</v>
      </c>
      <c r="T14" s="288"/>
      <c r="U14" s="318" t="s">
        <v>269</v>
      </c>
      <c r="V14" s="486" t="s">
        <v>400</v>
      </c>
      <c r="W14" s="288">
        <f>IF(V14="■",1,0)</f>
        <v>0</v>
      </c>
      <c r="X14" s="288"/>
      <c r="Y14" s="318" t="s">
        <v>269</v>
      </c>
      <c r="AA14" s="531"/>
    </row>
    <row r="15" spans="1:27">
      <c r="A15" s="303"/>
      <c r="B15" s="469"/>
      <c r="C15" s="50"/>
      <c r="D15" s="220" t="s">
        <v>129</v>
      </c>
      <c r="E15" s="573" t="s">
        <v>527</v>
      </c>
      <c r="F15" s="574"/>
      <c r="G15" s="487"/>
      <c r="H15" s="289"/>
      <c r="I15" s="319"/>
      <c r="J15" s="487"/>
      <c r="K15" s="289"/>
      <c r="M15" s="319"/>
      <c r="N15" s="487"/>
      <c r="O15" s="289"/>
      <c r="Q15" s="319"/>
      <c r="R15" s="487"/>
      <c r="S15" s="289"/>
      <c r="T15" s="289"/>
      <c r="U15" s="319"/>
      <c r="V15" s="487"/>
      <c r="W15" s="289"/>
      <c r="X15" s="289"/>
      <c r="Y15" s="319"/>
      <c r="AA15" s="531"/>
    </row>
    <row r="16" spans="1:27" ht="36">
      <c r="A16" s="303"/>
      <c r="B16" s="469"/>
      <c r="C16" s="50"/>
      <c r="D16" s="220"/>
      <c r="E16" s="220" t="s">
        <v>226</v>
      </c>
      <c r="F16" s="222" t="s">
        <v>446</v>
      </c>
      <c r="G16" s="487"/>
      <c r="H16" s="289"/>
      <c r="I16" s="319"/>
      <c r="J16" s="487"/>
      <c r="K16" s="289"/>
      <c r="M16" s="319"/>
      <c r="N16" s="487"/>
      <c r="O16" s="289"/>
      <c r="Q16" s="319"/>
      <c r="R16" s="487"/>
      <c r="S16" s="289"/>
      <c r="T16" s="289"/>
      <c r="U16" s="319"/>
      <c r="V16" s="487"/>
      <c r="W16" s="289"/>
      <c r="X16" s="289"/>
      <c r="Y16" s="319"/>
      <c r="AA16" s="531"/>
    </row>
    <row r="17" spans="1:27" ht="36">
      <c r="A17" s="303"/>
      <c r="B17" s="469"/>
      <c r="C17" s="50"/>
      <c r="D17" s="220"/>
      <c r="E17" s="220" t="s">
        <v>227</v>
      </c>
      <c r="F17" s="222" t="s">
        <v>214</v>
      </c>
      <c r="G17" s="487"/>
      <c r="H17" s="289"/>
      <c r="I17" s="319"/>
      <c r="J17" s="487"/>
      <c r="K17" s="289"/>
      <c r="M17" s="319"/>
      <c r="N17" s="487"/>
      <c r="O17" s="289"/>
      <c r="Q17" s="319"/>
      <c r="R17" s="487"/>
      <c r="S17" s="289"/>
      <c r="T17" s="289"/>
      <c r="U17" s="319"/>
      <c r="V17" s="487"/>
      <c r="W17" s="289"/>
      <c r="X17" s="289"/>
      <c r="Y17" s="319"/>
      <c r="AA17" s="531"/>
    </row>
    <row r="18" spans="1:27" ht="36">
      <c r="A18" s="303"/>
      <c r="B18" s="469"/>
      <c r="C18" s="50"/>
      <c r="D18" s="220"/>
      <c r="E18" s="220" t="s">
        <v>228</v>
      </c>
      <c r="F18" s="243" t="s">
        <v>215</v>
      </c>
      <c r="G18" s="487"/>
      <c r="H18" s="289"/>
      <c r="I18" s="319"/>
      <c r="J18" s="487"/>
      <c r="K18" s="289"/>
      <c r="M18" s="319"/>
      <c r="N18" s="487"/>
      <c r="O18" s="289"/>
      <c r="Q18" s="319"/>
      <c r="R18" s="487"/>
      <c r="S18" s="289"/>
      <c r="T18" s="289"/>
      <c r="U18" s="319"/>
      <c r="V18" s="487"/>
      <c r="W18" s="289"/>
      <c r="X18" s="289"/>
      <c r="Y18" s="319"/>
      <c r="AA18" s="531"/>
    </row>
    <row r="19" spans="1:27" ht="36">
      <c r="A19" s="303"/>
      <c r="B19" s="469"/>
      <c r="C19" s="50"/>
      <c r="D19" s="220"/>
      <c r="E19" s="220" t="s">
        <v>220</v>
      </c>
      <c r="F19" s="243" t="s">
        <v>543</v>
      </c>
      <c r="G19" s="487"/>
      <c r="H19" s="289"/>
      <c r="I19" s="319"/>
      <c r="J19" s="487"/>
      <c r="K19" s="289"/>
      <c r="M19" s="319"/>
      <c r="N19" s="487"/>
      <c r="O19" s="289"/>
      <c r="Q19" s="319"/>
      <c r="R19" s="487"/>
      <c r="S19" s="289"/>
      <c r="T19" s="289"/>
      <c r="U19" s="319"/>
      <c r="V19" s="487"/>
      <c r="W19" s="289"/>
      <c r="X19" s="289"/>
      <c r="Y19" s="319"/>
      <c r="AA19" s="531"/>
    </row>
    <row r="20" spans="1:27" ht="52.2" customHeight="1">
      <c r="A20" s="303"/>
      <c r="B20" s="469"/>
      <c r="C20" s="50"/>
      <c r="D20" s="220" t="s">
        <v>224</v>
      </c>
      <c r="E20" s="573" t="s">
        <v>528</v>
      </c>
      <c r="F20" s="574"/>
      <c r="G20" s="487"/>
      <c r="H20" s="289"/>
      <c r="I20" s="319"/>
      <c r="J20" s="487"/>
      <c r="K20" s="289"/>
      <c r="M20" s="319"/>
      <c r="N20" s="487"/>
      <c r="O20" s="289"/>
      <c r="Q20" s="319"/>
      <c r="R20" s="487"/>
      <c r="S20" s="289"/>
      <c r="T20" s="289"/>
      <c r="U20" s="319"/>
      <c r="V20" s="487"/>
      <c r="W20" s="289"/>
      <c r="X20" s="289"/>
      <c r="Y20" s="319"/>
      <c r="AA20" s="531"/>
    </row>
    <row r="21" spans="1:27" s="272" customFormat="1" ht="56.4" customHeight="1">
      <c r="A21" s="302">
        <v>2</v>
      </c>
      <c r="B21" s="468" t="s">
        <v>536</v>
      </c>
      <c r="C21" s="271">
        <v>-1</v>
      </c>
      <c r="D21" s="514" t="s">
        <v>216</v>
      </c>
      <c r="E21" s="514"/>
      <c r="F21" s="515"/>
      <c r="G21" s="79"/>
      <c r="H21" s="80"/>
      <c r="I21" s="81"/>
      <c r="J21" s="87" t="s">
        <v>399</v>
      </c>
      <c r="K21" s="88"/>
      <c r="L21" s="88"/>
      <c r="M21" s="89" t="s">
        <v>268</v>
      </c>
      <c r="N21" s="87" t="s">
        <v>399</v>
      </c>
      <c r="O21" s="88"/>
      <c r="P21" s="88"/>
      <c r="Q21" s="89" t="s">
        <v>268</v>
      </c>
      <c r="R21" s="87" t="s">
        <v>399</v>
      </c>
      <c r="S21" s="88"/>
      <c r="T21" s="88"/>
      <c r="U21" s="89" t="s">
        <v>268</v>
      </c>
      <c r="V21" s="87" t="s">
        <v>399</v>
      </c>
      <c r="W21" s="88"/>
      <c r="X21" s="88"/>
      <c r="Y21" s="89" t="s">
        <v>268</v>
      </c>
      <c r="AA21" s="283"/>
    </row>
    <row r="22" spans="1:27" ht="54" customHeight="1">
      <c r="A22" s="303"/>
      <c r="B22" s="469"/>
      <c r="C22" s="271">
        <v>-2</v>
      </c>
      <c r="D22" s="517" t="s">
        <v>480</v>
      </c>
      <c r="E22" s="517"/>
      <c r="F22" s="518"/>
      <c r="G22" s="201" t="s">
        <v>399</v>
      </c>
      <c r="I22" s="202" t="s">
        <v>484</v>
      </c>
      <c r="J22" s="201" t="s">
        <v>400</v>
      </c>
      <c r="M22" s="202" t="s">
        <v>269</v>
      </c>
      <c r="N22" s="201" t="s">
        <v>400</v>
      </c>
      <c r="Q22" s="202" t="s">
        <v>269</v>
      </c>
      <c r="R22" s="201" t="s">
        <v>400</v>
      </c>
      <c r="U22" s="202" t="s">
        <v>269</v>
      </c>
      <c r="V22" s="201" t="s">
        <v>400</v>
      </c>
      <c r="W22" s="40"/>
      <c r="X22" s="40"/>
      <c r="Y22" s="202" t="s">
        <v>269</v>
      </c>
      <c r="AA22" s="283"/>
    </row>
    <row r="23" spans="1:27" ht="42" customHeight="1">
      <c r="A23" s="303"/>
      <c r="B23" s="469"/>
      <c r="C23" s="271">
        <v>-3</v>
      </c>
      <c r="D23" s="517" t="s">
        <v>539</v>
      </c>
      <c r="E23" s="517"/>
      <c r="F23" s="518"/>
      <c r="G23" s="471"/>
      <c r="H23" s="71"/>
      <c r="I23" s="511"/>
      <c r="J23" s="486" t="s">
        <v>399</v>
      </c>
      <c r="K23" s="77"/>
      <c r="L23" s="77"/>
      <c r="M23" s="318" t="s">
        <v>268</v>
      </c>
      <c r="N23" s="486" t="s">
        <v>399</v>
      </c>
      <c r="O23" s="77"/>
      <c r="P23" s="77"/>
      <c r="Q23" s="318" t="s">
        <v>268</v>
      </c>
      <c r="R23" s="486" t="s">
        <v>399</v>
      </c>
      <c r="S23" s="77"/>
      <c r="T23" s="77"/>
      <c r="U23" s="318" t="s">
        <v>268</v>
      </c>
      <c r="V23" s="486" t="s">
        <v>399</v>
      </c>
      <c r="W23" s="77"/>
      <c r="X23" s="77"/>
      <c r="Y23" s="318" t="s">
        <v>268</v>
      </c>
      <c r="AA23" s="531"/>
    </row>
    <row r="24" spans="1:27" ht="22.8" customHeight="1">
      <c r="A24" s="303"/>
      <c r="B24" s="469"/>
      <c r="C24" s="273"/>
      <c r="D24" s="232" t="s">
        <v>129</v>
      </c>
      <c r="E24" s="501" t="s">
        <v>537</v>
      </c>
      <c r="F24" s="502"/>
      <c r="G24" s="472"/>
      <c r="H24" s="73"/>
      <c r="I24" s="512"/>
      <c r="J24" s="487"/>
      <c r="M24" s="319"/>
      <c r="N24" s="487"/>
      <c r="Q24" s="319"/>
      <c r="R24" s="487"/>
      <c r="U24" s="319"/>
      <c r="V24" s="487"/>
      <c r="W24" s="40"/>
      <c r="X24" s="40"/>
      <c r="Y24" s="319"/>
      <c r="AA24" s="531"/>
    </row>
    <row r="25" spans="1:27" ht="24.6" customHeight="1">
      <c r="A25" s="303"/>
      <c r="B25" s="469"/>
      <c r="C25" s="273"/>
      <c r="D25" s="232" t="s">
        <v>130</v>
      </c>
      <c r="E25" s="501" t="s">
        <v>538</v>
      </c>
      <c r="F25" s="502"/>
      <c r="G25" s="472"/>
      <c r="H25" s="73"/>
      <c r="I25" s="512"/>
      <c r="J25" s="487"/>
      <c r="M25" s="319"/>
      <c r="N25" s="487"/>
      <c r="Q25" s="319"/>
      <c r="R25" s="487"/>
      <c r="U25" s="319"/>
      <c r="V25" s="487"/>
      <c r="W25" s="40"/>
      <c r="X25" s="40"/>
      <c r="Y25" s="319"/>
      <c r="AA25" s="531"/>
    </row>
    <row r="26" spans="1:27" ht="39" customHeight="1">
      <c r="A26" s="303"/>
      <c r="B26" s="469"/>
      <c r="C26" s="273"/>
      <c r="D26" s="233" t="s">
        <v>131</v>
      </c>
      <c r="E26" s="503" t="s">
        <v>540</v>
      </c>
      <c r="F26" s="504"/>
      <c r="G26" s="473"/>
      <c r="H26" s="75"/>
      <c r="I26" s="513"/>
      <c r="J26" s="488"/>
      <c r="K26" s="177"/>
      <c r="L26" s="177"/>
      <c r="M26" s="320"/>
      <c r="N26" s="488"/>
      <c r="O26" s="177"/>
      <c r="P26" s="177"/>
      <c r="Q26" s="320"/>
      <c r="R26" s="488"/>
      <c r="S26" s="177"/>
      <c r="T26" s="177"/>
      <c r="U26" s="320"/>
      <c r="V26" s="488"/>
      <c r="W26" s="177"/>
      <c r="X26" s="177"/>
      <c r="Y26" s="320"/>
      <c r="AA26" s="531"/>
    </row>
    <row r="27" spans="1:27">
      <c r="A27" s="303"/>
      <c r="B27" s="469"/>
      <c r="C27" s="271">
        <v>-4</v>
      </c>
      <c r="D27" s="517" t="s">
        <v>552</v>
      </c>
      <c r="E27" s="517"/>
      <c r="F27" s="518"/>
      <c r="G27" s="486" t="s">
        <v>400</v>
      </c>
      <c r="H27" s="288">
        <f>IF(G27="■",1,0)</f>
        <v>0</v>
      </c>
      <c r="I27" s="318" t="s">
        <v>269</v>
      </c>
      <c r="J27" s="486" t="s">
        <v>400</v>
      </c>
      <c r="K27" s="288">
        <f>IF(J27="■",1,0)</f>
        <v>0</v>
      </c>
      <c r="L27" s="77"/>
      <c r="M27" s="318" t="s">
        <v>269</v>
      </c>
      <c r="N27" s="486" t="s">
        <v>400</v>
      </c>
      <c r="O27" s="288">
        <f>IF(N27="■",1,0)</f>
        <v>0</v>
      </c>
      <c r="P27" s="77"/>
      <c r="Q27" s="318" t="s">
        <v>269</v>
      </c>
      <c r="R27" s="486" t="s">
        <v>400</v>
      </c>
      <c r="S27" s="288">
        <f>IF(R27="■",1,0)</f>
        <v>0</v>
      </c>
      <c r="T27" s="288"/>
      <c r="U27" s="318" t="s">
        <v>269</v>
      </c>
      <c r="V27" s="486" t="s">
        <v>400</v>
      </c>
      <c r="W27" s="288">
        <f>IF(V27="■",1,0)</f>
        <v>0</v>
      </c>
      <c r="X27" s="288"/>
      <c r="Y27" s="318" t="s">
        <v>269</v>
      </c>
      <c r="AA27" s="531"/>
    </row>
    <row r="28" spans="1:27" ht="34.200000000000003" customHeight="1">
      <c r="A28" s="303"/>
      <c r="B28" s="469"/>
      <c r="C28" s="50"/>
      <c r="D28" s="220" t="s">
        <v>223</v>
      </c>
      <c r="E28" s="501" t="s">
        <v>529</v>
      </c>
      <c r="F28" s="502"/>
      <c r="G28" s="487"/>
      <c r="H28" s="289"/>
      <c r="I28" s="319"/>
      <c r="J28" s="487"/>
      <c r="K28" s="289"/>
      <c r="M28" s="319"/>
      <c r="N28" s="487"/>
      <c r="O28" s="289"/>
      <c r="Q28" s="319"/>
      <c r="R28" s="487"/>
      <c r="S28" s="289"/>
      <c r="T28" s="289"/>
      <c r="U28" s="319"/>
      <c r="V28" s="487"/>
      <c r="W28" s="289"/>
      <c r="X28" s="289"/>
      <c r="Y28" s="319"/>
      <c r="AA28" s="531"/>
    </row>
    <row r="29" spans="1:27" ht="54" customHeight="1">
      <c r="A29" s="303"/>
      <c r="B29" s="469"/>
      <c r="C29" s="50"/>
      <c r="D29" s="220" t="s">
        <v>224</v>
      </c>
      <c r="E29" s="501" t="s">
        <v>530</v>
      </c>
      <c r="F29" s="502"/>
      <c r="G29" s="487"/>
      <c r="H29" s="289"/>
      <c r="I29" s="319"/>
      <c r="J29" s="487"/>
      <c r="K29" s="289"/>
      <c r="M29" s="319"/>
      <c r="N29" s="487"/>
      <c r="O29" s="289"/>
      <c r="Q29" s="319"/>
      <c r="R29" s="487"/>
      <c r="S29" s="289"/>
      <c r="T29" s="289"/>
      <c r="U29" s="319"/>
      <c r="V29" s="487"/>
      <c r="W29" s="289"/>
      <c r="X29" s="289"/>
      <c r="Y29" s="319"/>
      <c r="AA29" s="531"/>
    </row>
    <row r="30" spans="1:27" ht="43.2" customHeight="1">
      <c r="A30" s="303"/>
      <c r="B30" s="469"/>
      <c r="C30" s="50"/>
      <c r="D30" s="220" t="s">
        <v>131</v>
      </c>
      <c r="E30" s="501" t="s">
        <v>217</v>
      </c>
      <c r="F30" s="502"/>
      <c r="G30" s="487"/>
      <c r="H30" s="289"/>
      <c r="I30" s="319"/>
      <c r="J30" s="487"/>
      <c r="K30" s="289"/>
      <c r="M30" s="319"/>
      <c r="N30" s="487"/>
      <c r="O30" s="289"/>
      <c r="Q30" s="319"/>
      <c r="R30" s="487"/>
      <c r="S30" s="289"/>
      <c r="T30" s="289"/>
      <c r="U30" s="319"/>
      <c r="V30" s="487"/>
      <c r="W30" s="289"/>
      <c r="X30" s="289"/>
      <c r="Y30" s="319"/>
      <c r="AA30" s="531"/>
    </row>
    <row r="31" spans="1:27" ht="36" customHeight="1">
      <c r="A31" s="304"/>
      <c r="B31" s="470"/>
      <c r="C31" s="51"/>
      <c r="D31" s="226" t="s">
        <v>132</v>
      </c>
      <c r="E31" s="503" t="s">
        <v>546</v>
      </c>
      <c r="F31" s="504"/>
      <c r="G31" s="488"/>
      <c r="H31" s="290"/>
      <c r="I31" s="320"/>
      <c r="J31" s="488"/>
      <c r="K31" s="290"/>
      <c r="L31" s="177"/>
      <c r="M31" s="320"/>
      <c r="N31" s="488"/>
      <c r="O31" s="290"/>
      <c r="P31" s="177"/>
      <c r="Q31" s="320"/>
      <c r="R31" s="488"/>
      <c r="S31" s="290"/>
      <c r="T31" s="290"/>
      <c r="U31" s="320"/>
      <c r="V31" s="488"/>
      <c r="W31" s="290"/>
      <c r="X31" s="290"/>
      <c r="Y31" s="320"/>
      <c r="AA31" s="531"/>
    </row>
    <row r="32" spans="1:27">
      <c r="F32" s="150" t="s">
        <v>398</v>
      </c>
      <c r="G32" s="548" t="s">
        <v>404</v>
      </c>
      <c r="H32" s="549"/>
      <c r="I32" s="69">
        <f>SUM(H4:H31)</f>
        <v>0</v>
      </c>
      <c r="J32" s="548" t="s">
        <v>404</v>
      </c>
      <c r="K32" s="549"/>
      <c r="L32" s="179"/>
      <c r="M32" s="69">
        <f>SUM(K4:K31)</f>
        <v>0</v>
      </c>
      <c r="N32" s="548" t="s">
        <v>404</v>
      </c>
      <c r="O32" s="549"/>
      <c r="P32" s="179"/>
      <c r="Q32" s="69">
        <f>SUM(O4:O31)</f>
        <v>0</v>
      </c>
      <c r="R32" s="548" t="s">
        <v>404</v>
      </c>
      <c r="S32" s="549"/>
      <c r="T32" s="550"/>
      <c r="U32" s="69">
        <f>SUM(S4:S31)</f>
        <v>0</v>
      </c>
      <c r="V32" s="548" t="s">
        <v>404</v>
      </c>
      <c r="W32" s="549"/>
      <c r="X32" s="550"/>
      <c r="Y32" s="69">
        <f>SUM(W4:W31)</f>
        <v>0</v>
      </c>
    </row>
    <row r="33" spans="7:27">
      <c r="J33" s="548" t="s">
        <v>268</v>
      </c>
      <c r="K33" s="549"/>
      <c r="L33" s="550"/>
      <c r="M33" s="69">
        <f>SUM(L4:L31)</f>
        <v>0</v>
      </c>
      <c r="N33" s="548" t="s">
        <v>268</v>
      </c>
      <c r="O33" s="549"/>
      <c r="P33" s="550"/>
      <c r="Q33" s="69">
        <f>SUM(P4:P31)</f>
        <v>0</v>
      </c>
      <c r="R33" s="548" t="s">
        <v>405</v>
      </c>
      <c r="S33" s="549"/>
      <c r="T33" s="550"/>
      <c r="U33" s="69">
        <f>SUM(T4:T31)</f>
        <v>0</v>
      </c>
      <c r="V33" s="548" t="s">
        <v>405</v>
      </c>
      <c r="W33" s="549"/>
      <c r="X33" s="550"/>
      <c r="Y33" s="69">
        <f>SUM(X4:X31)</f>
        <v>0</v>
      </c>
    </row>
    <row r="35" spans="7:27">
      <c r="G35" s="551" t="s">
        <v>392</v>
      </c>
      <c r="H35" s="552"/>
      <c r="I35" s="553"/>
      <c r="J35" s="551" t="s">
        <v>392</v>
      </c>
      <c r="K35" s="552"/>
      <c r="L35" s="552"/>
      <c r="M35" s="553"/>
      <c r="N35" s="551" t="s">
        <v>392</v>
      </c>
      <c r="O35" s="552"/>
      <c r="P35" s="552"/>
      <c r="Q35" s="553"/>
      <c r="R35" s="551" t="s">
        <v>392</v>
      </c>
      <c r="S35" s="552"/>
      <c r="T35" s="552"/>
      <c r="U35" s="553"/>
      <c r="V35" s="551" t="s">
        <v>392</v>
      </c>
      <c r="W35" s="552"/>
      <c r="X35" s="552"/>
      <c r="Y35" s="553"/>
    </row>
    <row r="36" spans="7:27">
      <c r="G36" s="554">
        <f>COUNTIF(I4:I31,"必須")</f>
        <v>3</v>
      </c>
      <c r="H36" s="555"/>
      <c r="I36" s="556"/>
      <c r="J36" s="295">
        <f>COUNTIF(M4:M31,"必須")</f>
        <v>4</v>
      </c>
      <c r="K36" s="295"/>
      <c r="L36" s="295"/>
      <c r="M36" s="295"/>
      <c r="N36" s="295">
        <f>COUNTIF(Q4:Q31,"必須")</f>
        <v>4</v>
      </c>
      <c r="O36" s="295"/>
      <c r="P36" s="295"/>
      <c r="Q36" s="295"/>
      <c r="R36" s="295">
        <f>COUNTIF(U4:U31,"必須")</f>
        <v>4</v>
      </c>
      <c r="S36" s="295"/>
      <c r="T36" s="295"/>
      <c r="U36" s="295"/>
      <c r="V36" s="295">
        <f t="shared" ref="V36" si="0">COUNTIF(Y4:Y31,"必須")</f>
        <v>4</v>
      </c>
      <c r="W36" s="295"/>
      <c r="X36" s="295"/>
      <c r="Y36" s="295"/>
    </row>
    <row r="37" spans="7:27">
      <c r="R37" s="554" t="s">
        <v>393</v>
      </c>
      <c r="S37" s="555"/>
      <c r="T37" s="555"/>
      <c r="U37" s="556"/>
      <c r="V37" s="554" t="s">
        <v>393</v>
      </c>
      <c r="W37" s="555"/>
      <c r="X37" s="555"/>
      <c r="Y37" s="556"/>
    </row>
    <row r="38" spans="7:27">
      <c r="R38" s="561">
        <v>3</v>
      </c>
      <c r="S38" s="561"/>
      <c r="T38" s="561"/>
      <c r="U38" s="561"/>
      <c r="V38" s="562">
        <v>3</v>
      </c>
      <c r="W38" s="563"/>
      <c r="X38" s="563"/>
      <c r="Y38" s="564"/>
    </row>
    <row r="39" spans="7:27">
      <c r="Q39" s="289" t="s">
        <v>477</v>
      </c>
      <c r="R39" s="289"/>
      <c r="S39" s="289"/>
      <c r="T39" s="289"/>
      <c r="U39" s="289"/>
      <c r="V39" s="289"/>
      <c r="W39" s="289"/>
      <c r="X39" s="289"/>
      <c r="Y39" s="289"/>
      <c r="Z39" s="289"/>
      <c r="AA39" s="289"/>
    </row>
  </sheetData>
  <mergeCells count="148">
    <mergeCell ref="Q39:AA39"/>
    <mergeCell ref="A21:A31"/>
    <mergeCell ref="B21:B31"/>
    <mergeCell ref="D27:F27"/>
    <mergeCell ref="E15:F15"/>
    <mergeCell ref="D14:F14"/>
    <mergeCell ref="E31:F31"/>
    <mergeCell ref="E28:F28"/>
    <mergeCell ref="E29:F29"/>
    <mergeCell ref="E20:F20"/>
    <mergeCell ref="O14:O20"/>
    <mergeCell ref="O27:O31"/>
    <mergeCell ref="T27:T31"/>
    <mergeCell ref="V14:V20"/>
    <mergeCell ref="V27:V31"/>
    <mergeCell ref="R33:T33"/>
    <mergeCell ref="G35:I35"/>
    <mergeCell ref="G36:I36"/>
    <mergeCell ref="J35:M35"/>
    <mergeCell ref="G32:H32"/>
    <mergeCell ref="V35:Y35"/>
    <mergeCell ref="G14:G20"/>
    <mergeCell ref="G27:G31"/>
    <mergeCell ref="N14:N20"/>
    <mergeCell ref="A2:B3"/>
    <mergeCell ref="C2:F3"/>
    <mergeCell ref="N4:N8"/>
    <mergeCell ref="J4:J8"/>
    <mergeCell ref="V4:V8"/>
    <mergeCell ref="R4:R8"/>
    <mergeCell ref="I4:I8"/>
    <mergeCell ref="Q4:Q8"/>
    <mergeCell ref="H4:H8"/>
    <mergeCell ref="U4:U8"/>
    <mergeCell ref="G2:I2"/>
    <mergeCell ref="G3:I3"/>
    <mergeCell ref="J2:Q2"/>
    <mergeCell ref="J3:M3"/>
    <mergeCell ref="G4:G8"/>
    <mergeCell ref="A4:A20"/>
    <mergeCell ref="B4:B20"/>
    <mergeCell ref="E7:F7"/>
    <mergeCell ref="E8:F8"/>
    <mergeCell ref="E10:F10"/>
    <mergeCell ref="D4:F4"/>
    <mergeCell ref="D13:F13"/>
    <mergeCell ref="E11:F11"/>
    <mergeCell ref="E12:F12"/>
    <mergeCell ref="E5:F5"/>
    <mergeCell ref="E6:F6"/>
    <mergeCell ref="D9:F9"/>
    <mergeCell ref="R14:R20"/>
    <mergeCell ref="R27:R31"/>
    <mergeCell ref="N9:N12"/>
    <mergeCell ref="O4:O8"/>
    <mergeCell ref="M4:M8"/>
    <mergeCell ref="M9:M12"/>
    <mergeCell ref="M14:M20"/>
    <mergeCell ref="M27:M31"/>
    <mergeCell ref="H9:H12"/>
    <mergeCell ref="H14:H20"/>
    <mergeCell ref="H27:H31"/>
    <mergeCell ref="K4:K8"/>
    <mergeCell ref="K9:K12"/>
    <mergeCell ref="K14:K20"/>
    <mergeCell ref="K27:K31"/>
    <mergeCell ref="D21:F21"/>
    <mergeCell ref="O9:O12"/>
    <mergeCell ref="I9:I12"/>
    <mergeCell ref="I14:I20"/>
    <mergeCell ref="I27:I31"/>
    <mergeCell ref="G9:G12"/>
    <mergeCell ref="J9:J12"/>
    <mergeCell ref="J14:J20"/>
    <mergeCell ref="J27:J31"/>
    <mergeCell ref="M23:M26"/>
    <mergeCell ref="N3:Q3"/>
    <mergeCell ref="R2:Y2"/>
    <mergeCell ref="R3:U3"/>
    <mergeCell ref="V3:Y3"/>
    <mergeCell ref="V32:X32"/>
    <mergeCell ref="X4:X8"/>
    <mergeCell ref="X9:X12"/>
    <mergeCell ref="X14:X20"/>
    <mergeCell ref="X27:X31"/>
    <mergeCell ref="W4:W8"/>
    <mergeCell ref="W9:W12"/>
    <mergeCell ref="W14:W20"/>
    <mergeCell ref="W27:W31"/>
    <mergeCell ref="Y4:Y8"/>
    <mergeCell ref="Y9:Y12"/>
    <mergeCell ref="Y14:Y20"/>
    <mergeCell ref="V9:V12"/>
    <mergeCell ref="R9:R12"/>
    <mergeCell ref="Q9:Q12"/>
    <mergeCell ref="Q14:Q20"/>
    <mergeCell ref="R37:U37"/>
    <mergeCell ref="V37:Y37"/>
    <mergeCell ref="R38:U38"/>
    <mergeCell ref="V38:Y38"/>
    <mergeCell ref="V33:X33"/>
    <mergeCell ref="Y27:Y31"/>
    <mergeCell ref="U9:U12"/>
    <mergeCell ref="U14:U20"/>
    <mergeCell ref="U27:U31"/>
    <mergeCell ref="S9:S12"/>
    <mergeCell ref="S14:S20"/>
    <mergeCell ref="S27:S31"/>
    <mergeCell ref="T9:T12"/>
    <mergeCell ref="T14:T20"/>
    <mergeCell ref="U23:U26"/>
    <mergeCell ref="V23:V26"/>
    <mergeCell ref="Y23:Y26"/>
    <mergeCell ref="R32:T32"/>
    <mergeCell ref="R23:R26"/>
    <mergeCell ref="E30:F30"/>
    <mergeCell ref="D22:F22"/>
    <mergeCell ref="D23:F23"/>
    <mergeCell ref="E24:F24"/>
    <mergeCell ref="E25:F25"/>
    <mergeCell ref="E26:F26"/>
    <mergeCell ref="G23:G26"/>
    <mergeCell ref="I23:I26"/>
    <mergeCell ref="J23:J26"/>
    <mergeCell ref="AA2:AA3"/>
    <mergeCell ref="AA4:AA8"/>
    <mergeCell ref="AA9:AA12"/>
    <mergeCell ref="AA14:AA20"/>
    <mergeCell ref="AA23:AA26"/>
    <mergeCell ref="AA27:AA31"/>
    <mergeCell ref="N35:Q35"/>
    <mergeCell ref="J36:M36"/>
    <mergeCell ref="N36:Q36"/>
    <mergeCell ref="R35:U35"/>
    <mergeCell ref="R36:U36"/>
    <mergeCell ref="V36:Y36"/>
    <mergeCell ref="L4:L8"/>
    <mergeCell ref="P4:P8"/>
    <mergeCell ref="J33:L33"/>
    <mergeCell ref="N33:P33"/>
    <mergeCell ref="S4:S8"/>
    <mergeCell ref="T4:T8"/>
    <mergeCell ref="Q27:Q31"/>
    <mergeCell ref="J32:K32"/>
    <mergeCell ref="N32:O32"/>
    <mergeCell ref="N23:N26"/>
    <mergeCell ref="Q23:Q26"/>
    <mergeCell ref="N27:N31"/>
  </mergeCells>
  <phoneticPr fontId="2"/>
  <dataValidations count="1">
    <dataValidation type="list" allowBlank="1" showInputMessage="1" showErrorMessage="1" sqref="G14:G20 G27:G31 N27:N31 R27:R31 J27:J31 G22:G23 J4:J23 N4:N23 R4:R23 V4:V23 V27:V31" xr:uid="{FBF53D24-099E-454E-9055-3CC60B13839C}">
      <formula1>$Z$4:$Z$5</formula1>
    </dataValidation>
  </dataValidations>
  <pageMargins left="0.7" right="0.7" top="0.75" bottom="0.75" header="0.3" footer="0.3"/>
  <pageSetup paperSize="8" scale="7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A9279-F044-4F69-BCBC-6409D98B51E6}">
  <sheetPr>
    <tabColor rgb="FFFFFF00"/>
    <pageSetUpPr fitToPage="1"/>
  </sheetPr>
  <dimension ref="A1:AA12"/>
  <sheetViews>
    <sheetView zoomScale="85" zoomScaleNormal="85" workbookViewId="0">
      <pane xSplit="6" ySplit="3" topLeftCell="G4" activePane="bottomRight" state="frozen"/>
      <selection activeCell="D20" sqref="D20:F20"/>
      <selection pane="topRight" activeCell="D20" sqref="D20:F20"/>
      <selection pane="bottomLeft" activeCell="D20" sqref="D20:F20"/>
      <selection pane="bottomRight" activeCell="AD9" sqref="AD9"/>
    </sheetView>
  </sheetViews>
  <sheetFormatPr defaultRowHeight="18"/>
  <cols>
    <col min="1" max="1" width="5.19921875" style="40" customWidth="1"/>
    <col min="2" max="2" width="12.8984375" style="47" customWidth="1"/>
    <col min="3" max="4" width="3.5" style="44" customWidth="1"/>
    <col min="5" max="5" width="4" style="44" customWidth="1"/>
    <col min="6" max="6" width="66.19921875" style="44" customWidth="1"/>
    <col min="7" max="10" width="5.3984375" style="40" customWidth="1"/>
    <col min="11" max="12" width="5.3984375" style="40" hidden="1" customWidth="1"/>
    <col min="13" max="14" width="5.3984375" style="40" customWidth="1"/>
    <col min="15" max="16" width="5.3984375" style="40" hidden="1" customWidth="1"/>
    <col min="17" max="18" width="5.3984375" style="40" customWidth="1"/>
    <col min="19" max="20" width="5.3984375" style="40" hidden="1" customWidth="1"/>
    <col min="21" max="22" width="5.3984375" style="40" customWidth="1"/>
    <col min="23" max="24" width="5.3984375" hidden="1" customWidth="1"/>
    <col min="25" max="25" width="5.3984375" customWidth="1"/>
    <col min="26" max="26" width="3.796875" hidden="1" customWidth="1"/>
    <col min="27" max="27" width="25.69921875" customWidth="1"/>
  </cols>
  <sheetData>
    <row r="1" spans="1:27">
      <c r="A1" s="46" t="s">
        <v>456</v>
      </c>
    </row>
    <row r="2" spans="1:27">
      <c r="A2" s="314" t="s">
        <v>0</v>
      </c>
      <c r="B2" s="314"/>
      <c r="C2" s="315" t="s">
        <v>1</v>
      </c>
      <c r="D2" s="315"/>
      <c r="E2" s="315"/>
      <c r="F2" s="315"/>
      <c r="G2" s="498" t="s">
        <v>451</v>
      </c>
      <c r="H2" s="499"/>
      <c r="I2" s="500"/>
      <c r="J2" s="461" t="s">
        <v>452</v>
      </c>
      <c r="K2" s="462"/>
      <c r="L2" s="462"/>
      <c r="M2" s="462"/>
      <c r="N2" s="462"/>
      <c r="O2" s="462"/>
      <c r="P2" s="462"/>
      <c r="Q2" s="463"/>
      <c r="R2" s="314" t="s">
        <v>453</v>
      </c>
      <c r="S2" s="314"/>
      <c r="T2" s="314"/>
      <c r="U2" s="314"/>
      <c r="V2" s="314"/>
      <c r="W2" s="314"/>
      <c r="X2" s="314"/>
      <c r="Y2" s="314"/>
      <c r="AA2" s="546" t="s">
        <v>556</v>
      </c>
    </row>
    <row r="3" spans="1:27">
      <c r="A3" s="314"/>
      <c r="B3" s="314"/>
      <c r="C3" s="315"/>
      <c r="D3" s="315"/>
      <c r="E3" s="315"/>
      <c r="F3" s="315"/>
      <c r="G3" s="461" t="s">
        <v>394</v>
      </c>
      <c r="H3" s="462"/>
      <c r="I3" s="463"/>
      <c r="J3" s="461" t="s">
        <v>240</v>
      </c>
      <c r="K3" s="462"/>
      <c r="L3" s="462"/>
      <c r="M3" s="463"/>
      <c r="N3" s="461" t="s">
        <v>394</v>
      </c>
      <c r="O3" s="462"/>
      <c r="P3" s="462"/>
      <c r="Q3" s="463"/>
      <c r="R3" s="314" t="s">
        <v>240</v>
      </c>
      <c r="S3" s="314"/>
      <c r="T3" s="314"/>
      <c r="U3" s="314"/>
      <c r="V3" s="314" t="s">
        <v>394</v>
      </c>
      <c r="W3" s="314"/>
      <c r="X3" s="314"/>
      <c r="Y3" s="314"/>
      <c r="AA3" s="547"/>
    </row>
    <row r="4" spans="1:27" ht="55.8" customHeight="1">
      <c r="A4" s="269">
        <v>1</v>
      </c>
      <c r="B4" s="270" t="s">
        <v>457</v>
      </c>
      <c r="C4" s="527" t="s">
        <v>464</v>
      </c>
      <c r="D4" s="521"/>
      <c r="E4" s="521"/>
      <c r="F4" s="522"/>
      <c r="G4" s="254"/>
      <c r="H4" s="255"/>
      <c r="I4" s="257"/>
      <c r="J4" s="235" t="s">
        <v>400</v>
      </c>
      <c r="K4" s="236"/>
      <c r="L4" s="236">
        <f>IF(J4="■",1,0)</f>
        <v>0</v>
      </c>
      <c r="M4" s="238" t="s">
        <v>268</v>
      </c>
      <c r="N4" s="235" t="s">
        <v>400</v>
      </c>
      <c r="O4" s="236"/>
      <c r="P4" s="236">
        <f>IF(N4="■",1,0)</f>
        <v>0</v>
      </c>
      <c r="Q4" s="238" t="s">
        <v>268</v>
      </c>
      <c r="R4" s="235" t="s">
        <v>400</v>
      </c>
      <c r="S4" s="236"/>
      <c r="T4" s="236">
        <f>IF(R4="■",1,0)</f>
        <v>0</v>
      </c>
      <c r="U4" s="238" t="s">
        <v>268</v>
      </c>
      <c r="V4" s="235" t="s">
        <v>400</v>
      </c>
      <c r="W4" s="236"/>
      <c r="X4" s="236">
        <f>IF(V4="■",1,0)</f>
        <v>0</v>
      </c>
      <c r="Y4" s="238" t="s">
        <v>268</v>
      </c>
      <c r="Z4" t="s">
        <v>402</v>
      </c>
      <c r="AA4" s="283"/>
    </row>
    <row r="5" spans="1:27">
      <c r="F5" s="187" t="s">
        <v>398</v>
      </c>
      <c r="G5" s="575" t="s">
        <v>269</v>
      </c>
      <c r="H5" s="576"/>
      <c r="I5" s="189">
        <f>SUM(H4:H4)</f>
        <v>0</v>
      </c>
      <c r="J5" s="575" t="s">
        <v>269</v>
      </c>
      <c r="K5" s="576"/>
      <c r="L5" s="188"/>
      <c r="M5" s="189">
        <f>SUM(K4:K4)</f>
        <v>0</v>
      </c>
      <c r="N5" s="575" t="s">
        <v>269</v>
      </c>
      <c r="O5" s="576"/>
      <c r="P5" s="188"/>
      <c r="Q5" s="189">
        <f>SUM(O4:O4)</f>
        <v>0</v>
      </c>
      <c r="R5" s="575" t="s">
        <v>269</v>
      </c>
      <c r="S5" s="576"/>
      <c r="T5" s="577"/>
      <c r="U5" s="189">
        <f>SUM(S4:S4)</f>
        <v>0</v>
      </c>
      <c r="V5" s="575" t="s">
        <v>269</v>
      </c>
      <c r="W5" s="576"/>
      <c r="X5" s="577"/>
      <c r="Y5" s="189">
        <f>SUM(W4:W4)</f>
        <v>0</v>
      </c>
    </row>
    <row r="6" spans="1:27">
      <c r="J6" s="548" t="s">
        <v>268</v>
      </c>
      <c r="K6" s="549"/>
      <c r="L6" s="550"/>
      <c r="M6" s="69">
        <f>SUM(L4:L4)</f>
        <v>0</v>
      </c>
      <c r="N6" s="548" t="s">
        <v>268</v>
      </c>
      <c r="O6" s="549"/>
      <c r="P6" s="550"/>
      <c r="Q6" s="69">
        <f>SUM(P4:P4)</f>
        <v>0</v>
      </c>
      <c r="R6" s="548" t="s">
        <v>268</v>
      </c>
      <c r="S6" s="549"/>
      <c r="T6" s="550"/>
      <c r="U6" s="69">
        <f>SUM(T4:T4)</f>
        <v>0</v>
      </c>
      <c r="V6" s="548" t="s">
        <v>268</v>
      </c>
      <c r="W6" s="549"/>
      <c r="X6" s="550"/>
      <c r="Y6" s="69">
        <f>SUM(X4:X4)</f>
        <v>0</v>
      </c>
    </row>
    <row r="8" spans="1:27">
      <c r="G8" s="551" t="s">
        <v>392</v>
      </c>
      <c r="H8" s="552"/>
      <c r="I8" s="553"/>
      <c r="J8" s="551" t="s">
        <v>392</v>
      </c>
      <c r="K8" s="552"/>
      <c r="L8" s="552"/>
      <c r="M8" s="553"/>
      <c r="N8" s="551" t="s">
        <v>392</v>
      </c>
      <c r="O8" s="552"/>
      <c r="P8" s="552"/>
      <c r="Q8" s="553"/>
      <c r="R8" s="551" t="s">
        <v>392</v>
      </c>
      <c r="S8" s="552"/>
      <c r="T8" s="552"/>
      <c r="U8" s="553"/>
      <c r="V8" s="551" t="s">
        <v>392</v>
      </c>
      <c r="W8" s="552"/>
      <c r="X8" s="552"/>
      <c r="Y8" s="553"/>
    </row>
    <row r="9" spans="1:27">
      <c r="G9" s="554">
        <f>COUNTIF(I4:I4,"必須")</f>
        <v>0</v>
      </c>
      <c r="H9" s="555"/>
      <c r="I9" s="556"/>
      <c r="J9" s="295">
        <f>COUNTIF(M4:M4,"必須")</f>
        <v>0</v>
      </c>
      <c r="K9" s="295"/>
      <c r="L9" s="295"/>
      <c r="M9" s="295"/>
      <c r="N9" s="295">
        <f>COUNTIF(Q4:Q4,"必須")</f>
        <v>0</v>
      </c>
      <c r="O9" s="295"/>
      <c r="P9" s="295"/>
      <c r="Q9" s="295"/>
      <c r="R9" s="295">
        <f>COUNTIF(U4:U4,"必須")</f>
        <v>0</v>
      </c>
      <c r="S9" s="295"/>
      <c r="T9" s="295"/>
      <c r="U9" s="295"/>
      <c r="V9" s="295">
        <f>COUNTIF(Y4:Y4,"必須")</f>
        <v>0</v>
      </c>
      <c r="W9" s="295"/>
      <c r="X9" s="295"/>
      <c r="Y9" s="295"/>
    </row>
    <row r="10" spans="1:27">
      <c r="R10" s="554" t="s">
        <v>393</v>
      </c>
      <c r="S10" s="555"/>
      <c r="T10" s="555"/>
      <c r="U10" s="556"/>
      <c r="V10" s="554" t="s">
        <v>393</v>
      </c>
      <c r="W10" s="555"/>
      <c r="X10" s="555"/>
      <c r="Y10" s="556"/>
    </row>
    <row r="11" spans="1:27">
      <c r="R11" s="561">
        <v>3</v>
      </c>
      <c r="S11" s="561"/>
      <c r="T11" s="561"/>
      <c r="U11" s="561"/>
      <c r="V11" s="562">
        <v>3</v>
      </c>
      <c r="W11" s="563"/>
      <c r="X11" s="563"/>
      <c r="Y11" s="564"/>
    </row>
    <row r="12" spans="1:27">
      <c r="Q12" s="289" t="s">
        <v>477</v>
      </c>
      <c r="R12" s="289"/>
      <c r="S12" s="289"/>
      <c r="T12" s="289"/>
      <c r="U12" s="289"/>
      <c r="V12" s="289"/>
      <c r="W12" s="289"/>
      <c r="X12" s="289"/>
      <c r="Y12" s="289"/>
      <c r="Z12" s="289"/>
      <c r="AA12" s="289"/>
    </row>
  </sheetData>
  <mergeCells count="36">
    <mergeCell ref="Q12:AA12"/>
    <mergeCell ref="A2:B3"/>
    <mergeCell ref="C2:F3"/>
    <mergeCell ref="G2:I2"/>
    <mergeCell ref="J2:Q2"/>
    <mergeCell ref="R2:Y2"/>
    <mergeCell ref="G3:I3"/>
    <mergeCell ref="J3:M3"/>
    <mergeCell ref="N3:Q3"/>
    <mergeCell ref="R3:U3"/>
    <mergeCell ref="V3:Y3"/>
    <mergeCell ref="N8:Q8"/>
    <mergeCell ref="R8:U8"/>
    <mergeCell ref="V8:Y8"/>
    <mergeCell ref="G5:H5"/>
    <mergeCell ref="J5:K5"/>
    <mergeCell ref="R11:U11"/>
    <mergeCell ref="V11:Y11"/>
    <mergeCell ref="V9:Y9"/>
    <mergeCell ref="R10:U10"/>
    <mergeCell ref="V10:Y10"/>
    <mergeCell ref="AA2:AA3"/>
    <mergeCell ref="C4:F4"/>
    <mergeCell ref="G9:I9"/>
    <mergeCell ref="J9:M9"/>
    <mergeCell ref="N9:Q9"/>
    <mergeCell ref="R9:U9"/>
    <mergeCell ref="J6:L6"/>
    <mergeCell ref="N6:P6"/>
    <mergeCell ref="R6:T6"/>
    <mergeCell ref="G8:I8"/>
    <mergeCell ref="J8:M8"/>
    <mergeCell ref="N5:O5"/>
    <mergeCell ref="R5:T5"/>
    <mergeCell ref="V5:X5"/>
    <mergeCell ref="V6:X6"/>
  </mergeCells>
  <phoneticPr fontId="2"/>
  <dataValidations count="1">
    <dataValidation type="list" allowBlank="1" showInputMessage="1" showErrorMessage="1" sqref="J4 R4 V4 N4" xr:uid="{F37FDA9E-88BC-4C72-B8FE-F7158CEE4398}">
      <formula1>$Z$4:$Z$4</formula1>
    </dataValidation>
  </dataValidations>
  <pageMargins left="0.7" right="0.7" top="0.75" bottom="0.75" header="0.3" footer="0.3"/>
  <pageSetup paperSize="8" scale="76"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C7101-7EC2-4BBA-A58A-1907D90D597A}">
  <sheetPr>
    <tabColor rgb="FFFF0000"/>
  </sheetPr>
  <dimension ref="B4:E8"/>
  <sheetViews>
    <sheetView workbookViewId="0">
      <selection activeCell="B12" sqref="B12"/>
    </sheetView>
  </sheetViews>
  <sheetFormatPr defaultRowHeight="18"/>
  <cols>
    <col min="2" max="2" width="23.5" bestFit="1" customWidth="1"/>
  </cols>
  <sheetData>
    <row r="4" spans="2:5">
      <c r="B4" s="40" t="s">
        <v>246</v>
      </c>
      <c r="E4" t="s">
        <v>239</v>
      </c>
    </row>
    <row r="5" spans="2:5">
      <c r="B5" s="40" t="s">
        <v>247</v>
      </c>
      <c r="E5" t="s">
        <v>222</v>
      </c>
    </row>
    <row r="6" spans="2:5">
      <c r="B6" s="40" t="s">
        <v>248</v>
      </c>
      <c r="E6" t="s">
        <v>241</v>
      </c>
    </row>
    <row r="8" spans="2:5">
      <c r="B8" s="41" t="s">
        <v>249</v>
      </c>
    </row>
  </sheetData>
  <phoneticPr fontId="2"/>
  <conditionalFormatting sqref="B4">
    <cfRule type="cellIs" dxfId="8" priority="3" operator="equal">
      <formula>$B$4</formula>
    </cfRule>
  </conditionalFormatting>
  <conditionalFormatting sqref="E4">
    <cfRule type="cellIs" dxfId="3" priority="12" operator="equal">
      <formula>$E$4</formula>
    </cfRule>
  </conditionalFormatting>
  <conditionalFormatting sqref="E4:E6">
    <cfRule type="cellIs" dxfId="2" priority="8" operator="equal">
      <formula>"HG選択"</formula>
    </cfRule>
    <cfRule type="cellIs" dxfId="1" priority="9" operator="equal">
      <formula>"""HG選択"""</formula>
    </cfRule>
    <cfRule type="cellIs" dxfId="0" priority="11" operator="equal">
      <formula>"SD"</formula>
    </cfRule>
  </conditionalFormatting>
  <dataValidations count="1">
    <dataValidation type="list" allowBlank="1" showInputMessage="1" showErrorMessage="1" sqref="E4:E6" xr:uid="{852E1745-E5EA-4D4C-BD81-6A69B6689F9E}">
      <formula1>$B$4:$B$6</formula1>
    </dataValidation>
  </dataValidation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 operator="containsText" id="{0B1B9D49-9E0F-44A7-8EB0-4D710C9BC844}">
            <xm:f>NOT(ISERROR(SEARCH($B$4,B4)))</xm:f>
            <xm:f>$B$4</xm:f>
            <x14:dxf>
              <fill>
                <patternFill>
                  <bgColor theme="9" tint="0.79998168889431442"/>
                </patternFill>
              </fill>
            </x14:dxf>
          </x14:cfRule>
          <x14:cfRule type="containsText" priority="7" operator="containsText" id="{94BFF222-2715-40EA-9843-7FB9E1DCFB18}">
            <xm:f>NOT(ISERROR(SEARCH($B$4,B4)))</xm:f>
            <xm:f>$B$4</xm:f>
            <x14:dxf>
              <fill>
                <patternFill>
                  <bgColor theme="9" tint="0.79998168889431442"/>
                </patternFill>
              </fill>
            </x14:dxf>
          </x14:cfRule>
          <xm:sqref>B4:B6</xm:sqref>
        </x14:conditionalFormatting>
        <x14:conditionalFormatting xmlns:xm="http://schemas.microsoft.com/office/excel/2006/main">
          <x14:cfRule type="containsText" priority="6" operator="containsText" id="{D8064118-EB42-44E0-A69C-A7A6611C6049}">
            <xm:f>NOT(ISERROR(SEARCH($B$5,B5)))</xm:f>
            <xm:f>$B$5</xm:f>
            <x14:dxf>
              <fill>
                <patternFill>
                  <bgColor theme="5" tint="0.79998168889431442"/>
                </patternFill>
              </fill>
            </x14:dxf>
          </x14:cfRule>
          <xm:sqref>B5</xm:sqref>
        </x14:conditionalFormatting>
        <x14:conditionalFormatting xmlns:xm="http://schemas.microsoft.com/office/excel/2006/main">
          <x14:cfRule type="containsText" priority="5" operator="containsText" id="{8F4B6A65-7E58-481D-AC48-EA05F571E9A7}">
            <xm:f>NOT(ISERROR(SEARCH($B$6,B6)))</xm:f>
            <xm:f>$B$6</xm:f>
            <x14:dxf>
              <fill>
                <patternFill>
                  <bgColor theme="4" tint="0.79998168889431442"/>
                </patternFill>
              </fill>
            </x14:dxf>
          </x14:cfRule>
          <xm:sqref>B6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C5767-F500-4B7B-A57F-9589F3F38C53}">
  <sheetPr>
    <pageSetUpPr fitToPage="1"/>
  </sheetPr>
  <dimension ref="A1:S53"/>
  <sheetViews>
    <sheetView topLeftCell="A21" zoomScale="70" zoomScaleNormal="70" workbookViewId="0">
      <selection activeCell="E9" sqref="E9"/>
    </sheetView>
  </sheetViews>
  <sheetFormatPr defaultColWidth="8.69921875" defaultRowHeight="15"/>
  <cols>
    <col min="1" max="1" width="17.69921875" style="39" customWidth="1"/>
    <col min="2" max="2" width="3.3984375" style="29" customWidth="1"/>
    <col min="3" max="3" width="34.8984375" style="12" customWidth="1"/>
    <col min="4" max="4" width="3.3984375" style="30" customWidth="1"/>
    <col min="5" max="5" width="37.19921875" style="12" customWidth="1"/>
    <col min="6" max="6" width="13.69921875" style="12" customWidth="1"/>
    <col min="7" max="7" width="5.19921875" style="12" customWidth="1"/>
    <col min="8" max="16" width="8.69921875" style="12"/>
    <col min="17" max="17" width="31.09765625" style="12" customWidth="1"/>
    <col min="18" max="18" width="4.3984375" style="12" customWidth="1"/>
    <col min="19" max="19" width="29" style="12" customWidth="1"/>
    <col min="20" max="16384" width="8.69921875" style="12"/>
  </cols>
  <sheetData>
    <row r="1" spans="1:19">
      <c r="A1" s="38" t="s">
        <v>80</v>
      </c>
      <c r="B1" s="9"/>
      <c r="C1" s="10" t="s">
        <v>79</v>
      </c>
      <c r="D1" s="353" t="s">
        <v>78</v>
      </c>
      <c r="E1" s="354"/>
      <c r="F1" s="11" t="s">
        <v>108</v>
      </c>
      <c r="J1" s="12">
        <v>1</v>
      </c>
      <c r="K1" s="12" t="s">
        <v>48</v>
      </c>
      <c r="Q1" s="12" t="s">
        <v>79</v>
      </c>
      <c r="R1" s="12" t="s">
        <v>78</v>
      </c>
    </row>
    <row r="2" spans="1:19">
      <c r="A2" s="321" t="s">
        <v>77</v>
      </c>
      <c r="B2" s="13">
        <v>1</v>
      </c>
      <c r="C2" s="7" t="s">
        <v>76</v>
      </c>
      <c r="D2" s="3">
        <v>1</v>
      </c>
      <c r="E2" s="14" t="s">
        <v>75</v>
      </c>
      <c r="F2" s="330" t="s">
        <v>56</v>
      </c>
      <c r="J2" s="12">
        <v>2</v>
      </c>
      <c r="K2" s="12" t="s">
        <v>74</v>
      </c>
      <c r="P2" s="12">
        <v>1</v>
      </c>
      <c r="Q2" s="12" t="s">
        <v>48</v>
      </c>
      <c r="R2" s="12">
        <v>1</v>
      </c>
      <c r="S2" s="12" t="s">
        <v>75</v>
      </c>
    </row>
    <row r="3" spans="1:19">
      <c r="A3" s="322"/>
      <c r="B3" s="359">
        <v>2</v>
      </c>
      <c r="C3" s="364" t="s">
        <v>74</v>
      </c>
      <c r="D3" s="16">
        <v>2</v>
      </c>
      <c r="E3" s="6" t="s">
        <v>36</v>
      </c>
      <c r="F3" s="331"/>
      <c r="J3" s="12">
        <v>3</v>
      </c>
      <c r="K3" s="12" t="s">
        <v>93</v>
      </c>
      <c r="P3" s="12">
        <v>1</v>
      </c>
      <c r="Q3" s="12" t="s">
        <v>65</v>
      </c>
      <c r="R3" s="12">
        <v>5</v>
      </c>
      <c r="S3" s="12" t="s">
        <v>64</v>
      </c>
    </row>
    <row r="4" spans="1:19">
      <c r="A4" s="322"/>
      <c r="B4" s="360"/>
      <c r="C4" s="364"/>
      <c r="D4" s="16">
        <v>3</v>
      </c>
      <c r="E4" s="6" t="s">
        <v>37</v>
      </c>
      <c r="F4" s="365"/>
      <c r="J4" s="12">
        <v>4</v>
      </c>
      <c r="K4" s="12" t="s">
        <v>89</v>
      </c>
      <c r="P4" s="12">
        <v>1</v>
      </c>
      <c r="Q4" s="12" t="s">
        <v>65</v>
      </c>
      <c r="R4" s="12">
        <v>6</v>
      </c>
      <c r="S4" s="12" t="s">
        <v>63</v>
      </c>
    </row>
    <row r="5" spans="1:19">
      <c r="A5" s="322"/>
      <c r="B5" s="17">
        <v>3</v>
      </c>
      <c r="C5" s="15" t="s">
        <v>93</v>
      </c>
      <c r="D5" s="16">
        <v>4</v>
      </c>
      <c r="E5" s="6" t="s">
        <v>73</v>
      </c>
      <c r="F5" s="366" t="s">
        <v>53</v>
      </c>
      <c r="J5" s="12">
        <v>5</v>
      </c>
      <c r="K5" s="12" t="s">
        <v>39</v>
      </c>
      <c r="P5" s="12">
        <v>1</v>
      </c>
      <c r="Q5" s="12" t="s">
        <v>65</v>
      </c>
      <c r="R5" s="12">
        <v>7</v>
      </c>
      <c r="S5" s="12" t="s">
        <v>62</v>
      </c>
    </row>
    <row r="6" spans="1:19">
      <c r="A6" s="322"/>
      <c r="B6" s="17">
        <v>4</v>
      </c>
      <c r="C6" s="15" t="s">
        <v>89</v>
      </c>
      <c r="D6" s="16">
        <v>5</v>
      </c>
      <c r="E6" s="6" t="s">
        <v>72</v>
      </c>
      <c r="F6" s="352"/>
      <c r="J6" s="12">
        <v>6</v>
      </c>
      <c r="K6" s="12" t="s">
        <v>71</v>
      </c>
      <c r="P6" s="12">
        <v>2</v>
      </c>
      <c r="Q6" s="12" t="s">
        <v>74</v>
      </c>
      <c r="R6" s="12">
        <v>2</v>
      </c>
      <c r="S6" s="12" t="s">
        <v>36</v>
      </c>
    </row>
    <row r="7" spans="1:19">
      <c r="A7" s="322"/>
      <c r="B7" s="359">
        <v>5</v>
      </c>
      <c r="C7" s="334" t="s">
        <v>39</v>
      </c>
      <c r="D7" s="4">
        <v>6</v>
      </c>
      <c r="E7" s="18" t="s">
        <v>116</v>
      </c>
      <c r="F7" s="347" t="s">
        <v>52</v>
      </c>
      <c r="J7" s="12">
        <v>7</v>
      </c>
      <c r="K7" s="12" t="s">
        <v>67</v>
      </c>
      <c r="P7" s="12">
        <v>2</v>
      </c>
      <c r="Q7" s="12" t="s">
        <v>74</v>
      </c>
      <c r="R7" s="12">
        <v>3</v>
      </c>
      <c r="S7" s="12" t="s">
        <v>37</v>
      </c>
    </row>
    <row r="8" spans="1:19">
      <c r="A8" s="346"/>
      <c r="B8" s="361"/>
      <c r="C8" s="350"/>
      <c r="D8" s="2">
        <v>7</v>
      </c>
      <c r="E8" s="5" t="s">
        <v>3</v>
      </c>
      <c r="F8" s="348"/>
    </row>
    <row r="9" spans="1:19">
      <c r="A9" s="323"/>
      <c r="B9" s="362"/>
      <c r="C9" s="351"/>
      <c r="D9" s="2">
        <v>8</v>
      </c>
      <c r="E9" s="5" t="s">
        <v>118</v>
      </c>
      <c r="F9" s="349"/>
      <c r="J9" s="12">
        <v>8</v>
      </c>
      <c r="K9" s="12" t="s">
        <v>60</v>
      </c>
      <c r="P9" s="12">
        <v>2</v>
      </c>
      <c r="Q9" s="12" t="s">
        <v>41</v>
      </c>
      <c r="R9" s="12">
        <v>5</v>
      </c>
      <c r="S9" s="12" t="s">
        <v>104</v>
      </c>
    </row>
    <row r="10" spans="1:19">
      <c r="A10" s="321" t="s">
        <v>111</v>
      </c>
      <c r="B10" s="363">
        <v>6</v>
      </c>
      <c r="C10" s="369" t="s">
        <v>71</v>
      </c>
      <c r="D10" s="21">
        <v>1</v>
      </c>
      <c r="E10" s="14" t="s">
        <v>70</v>
      </c>
      <c r="F10" s="367" t="s">
        <v>56</v>
      </c>
      <c r="J10" s="12">
        <v>9</v>
      </c>
      <c r="K10" s="12" t="s">
        <v>44</v>
      </c>
      <c r="P10" s="12">
        <v>2</v>
      </c>
      <c r="Q10" s="12" t="s">
        <v>41</v>
      </c>
      <c r="R10" s="12">
        <v>6</v>
      </c>
      <c r="S10" s="12" t="s">
        <v>105</v>
      </c>
    </row>
    <row r="11" spans="1:19">
      <c r="A11" s="322"/>
      <c r="B11" s="358"/>
      <c r="C11" s="364"/>
      <c r="D11" s="16">
        <v>2</v>
      </c>
      <c r="E11" s="6" t="s">
        <v>69</v>
      </c>
      <c r="F11" s="368"/>
      <c r="J11" s="12">
        <v>10</v>
      </c>
      <c r="K11" s="12" t="s">
        <v>45</v>
      </c>
      <c r="P11" s="12">
        <v>3</v>
      </c>
      <c r="Q11" s="12" t="s">
        <v>93</v>
      </c>
      <c r="R11" s="12">
        <v>4</v>
      </c>
      <c r="S11" s="12" t="s">
        <v>73</v>
      </c>
    </row>
    <row r="12" spans="1:19">
      <c r="A12" s="322"/>
      <c r="B12" s="358"/>
      <c r="C12" s="364"/>
      <c r="D12" s="16">
        <v>3</v>
      </c>
      <c r="E12" s="6" t="s">
        <v>68</v>
      </c>
      <c r="F12" s="368"/>
      <c r="P12" s="12">
        <v>3</v>
      </c>
      <c r="Q12" s="12" t="s">
        <v>93</v>
      </c>
      <c r="R12" s="12">
        <v>13</v>
      </c>
      <c r="S12" s="12" t="s">
        <v>88</v>
      </c>
    </row>
    <row r="13" spans="1:19">
      <c r="A13" s="322"/>
      <c r="B13" s="22">
        <v>7</v>
      </c>
      <c r="C13" s="15" t="s">
        <v>67</v>
      </c>
      <c r="D13" s="16">
        <v>4</v>
      </c>
      <c r="E13" s="6" t="s">
        <v>66</v>
      </c>
      <c r="F13" s="368"/>
      <c r="P13" s="12">
        <v>3</v>
      </c>
      <c r="Q13" s="12" t="s">
        <v>90</v>
      </c>
      <c r="R13" s="12">
        <v>1</v>
      </c>
      <c r="S13" s="12" t="s">
        <v>55</v>
      </c>
    </row>
    <row r="14" spans="1:19">
      <c r="A14" s="322"/>
      <c r="B14" s="358">
        <v>1</v>
      </c>
      <c r="C14" s="364" t="s">
        <v>65</v>
      </c>
      <c r="D14" s="16">
        <v>5</v>
      </c>
      <c r="E14" s="6" t="s">
        <v>64</v>
      </c>
      <c r="F14" s="368"/>
      <c r="P14" s="12">
        <v>4</v>
      </c>
      <c r="Q14" s="12" t="s">
        <v>89</v>
      </c>
      <c r="R14" s="12">
        <v>5</v>
      </c>
      <c r="S14" s="12" t="s">
        <v>72</v>
      </c>
    </row>
    <row r="15" spans="1:19" ht="18" customHeight="1">
      <c r="A15" s="322"/>
      <c r="B15" s="358"/>
      <c r="C15" s="364"/>
      <c r="D15" s="16">
        <v>6</v>
      </c>
      <c r="E15" s="6" t="s">
        <v>63</v>
      </c>
      <c r="F15" s="368"/>
      <c r="P15" s="12">
        <v>4</v>
      </c>
      <c r="Q15" s="12" t="s">
        <v>89</v>
      </c>
      <c r="R15" s="12">
        <v>2</v>
      </c>
      <c r="S15" s="12" t="s">
        <v>91</v>
      </c>
    </row>
    <row r="16" spans="1:19" ht="18" customHeight="1">
      <c r="A16" s="322"/>
      <c r="B16" s="358"/>
      <c r="C16" s="364"/>
      <c r="D16" s="16">
        <v>7</v>
      </c>
      <c r="E16" s="6" t="s">
        <v>62</v>
      </c>
      <c r="F16" s="368"/>
      <c r="P16" s="12">
        <v>4</v>
      </c>
      <c r="Q16" s="12" t="s">
        <v>89</v>
      </c>
      <c r="R16" s="12">
        <v>3</v>
      </c>
      <c r="S16" s="12" t="s">
        <v>94</v>
      </c>
    </row>
    <row r="17" spans="1:19">
      <c r="A17" s="322"/>
      <c r="B17" s="358">
        <v>8</v>
      </c>
      <c r="C17" s="364" t="s">
        <v>60</v>
      </c>
      <c r="D17" s="16">
        <v>8</v>
      </c>
      <c r="E17" s="6" t="s">
        <v>61</v>
      </c>
      <c r="F17" s="368"/>
      <c r="P17" s="12">
        <v>4</v>
      </c>
      <c r="Q17" s="12" t="s">
        <v>89</v>
      </c>
      <c r="R17" s="12">
        <v>4</v>
      </c>
      <c r="S17" s="12" t="s">
        <v>92</v>
      </c>
    </row>
    <row r="18" spans="1:19" ht="18" customHeight="1">
      <c r="A18" s="322"/>
      <c r="B18" s="358"/>
      <c r="C18" s="364"/>
      <c r="D18" s="16">
        <v>9</v>
      </c>
      <c r="E18" s="6" t="s">
        <v>59</v>
      </c>
      <c r="F18" s="368"/>
      <c r="P18" s="12">
        <v>4</v>
      </c>
      <c r="Q18" s="12" t="s">
        <v>89</v>
      </c>
    </row>
    <row r="19" spans="1:19" ht="18" customHeight="1">
      <c r="A19" s="322"/>
      <c r="B19" s="358"/>
      <c r="C19" s="364"/>
      <c r="D19" s="16">
        <v>10</v>
      </c>
      <c r="E19" s="6" t="s">
        <v>51</v>
      </c>
      <c r="F19" s="368"/>
      <c r="P19" s="12">
        <v>5</v>
      </c>
      <c r="Q19" s="12" t="s">
        <v>39</v>
      </c>
      <c r="R19" s="12">
        <v>6</v>
      </c>
      <c r="S19" s="12" t="s">
        <v>2</v>
      </c>
    </row>
    <row r="20" spans="1:19" ht="18" customHeight="1">
      <c r="A20" s="322"/>
      <c r="B20" s="358"/>
      <c r="C20" s="364"/>
      <c r="D20" s="16">
        <v>11</v>
      </c>
      <c r="E20" s="6" t="s">
        <v>50</v>
      </c>
      <c r="F20" s="368"/>
      <c r="P20" s="12">
        <v>5</v>
      </c>
      <c r="Q20" s="12" t="s">
        <v>39</v>
      </c>
      <c r="R20" s="12">
        <v>7</v>
      </c>
      <c r="S20" s="12" t="s">
        <v>3</v>
      </c>
    </row>
    <row r="21" spans="1:19">
      <c r="A21" s="322"/>
      <c r="B21" s="22">
        <v>5</v>
      </c>
      <c r="C21" s="15" t="s">
        <v>58</v>
      </c>
      <c r="D21" s="16">
        <v>12</v>
      </c>
      <c r="E21" s="6" t="s">
        <v>57</v>
      </c>
      <c r="F21" s="368"/>
      <c r="P21" s="12">
        <v>5</v>
      </c>
      <c r="Q21" s="12" t="s">
        <v>58</v>
      </c>
      <c r="R21" s="12">
        <v>12</v>
      </c>
      <c r="S21" s="12" t="s">
        <v>57</v>
      </c>
    </row>
    <row r="22" spans="1:19">
      <c r="A22" s="323"/>
      <c r="B22" s="34">
        <v>3</v>
      </c>
      <c r="C22" s="23" t="s">
        <v>93</v>
      </c>
      <c r="D22" s="24">
        <v>13</v>
      </c>
      <c r="E22" s="5" t="s">
        <v>88</v>
      </c>
      <c r="F22" s="25" t="s">
        <v>53</v>
      </c>
      <c r="P22" s="12">
        <v>5</v>
      </c>
      <c r="Q22" s="12" t="s">
        <v>40</v>
      </c>
      <c r="R22" s="12">
        <v>1</v>
      </c>
      <c r="S22" s="12" t="s">
        <v>85</v>
      </c>
    </row>
    <row r="23" spans="1:19">
      <c r="A23" s="324" t="s">
        <v>113</v>
      </c>
      <c r="B23" s="344">
        <v>9</v>
      </c>
      <c r="C23" s="327" t="s">
        <v>44</v>
      </c>
      <c r="D23" s="21">
        <v>1</v>
      </c>
      <c r="E23" s="26" t="s">
        <v>82</v>
      </c>
      <c r="F23" s="330" t="s">
        <v>56</v>
      </c>
      <c r="P23" s="12">
        <v>5</v>
      </c>
      <c r="Q23" s="12" t="s">
        <v>40</v>
      </c>
      <c r="R23" s="12">
        <v>2</v>
      </c>
      <c r="S23" s="12" t="s">
        <v>24</v>
      </c>
    </row>
    <row r="24" spans="1:19">
      <c r="A24" s="325"/>
      <c r="B24" s="338"/>
      <c r="C24" s="328"/>
      <c r="D24" s="16">
        <v>2</v>
      </c>
      <c r="E24" s="6" t="s">
        <v>9</v>
      </c>
      <c r="F24" s="331"/>
      <c r="P24" s="12">
        <v>5</v>
      </c>
      <c r="Q24" s="12" t="s">
        <v>40</v>
      </c>
      <c r="R24" s="12">
        <v>3</v>
      </c>
      <c r="S24" s="12" t="s">
        <v>107</v>
      </c>
    </row>
    <row r="25" spans="1:19">
      <c r="A25" s="325"/>
      <c r="B25" s="338"/>
      <c r="C25" s="328"/>
      <c r="D25" s="16">
        <v>3</v>
      </c>
      <c r="E25" s="6" t="s">
        <v>10</v>
      </c>
      <c r="F25" s="331"/>
      <c r="P25" s="12">
        <v>5</v>
      </c>
      <c r="Q25" s="12" t="s">
        <v>40</v>
      </c>
      <c r="R25" s="12">
        <v>4</v>
      </c>
      <c r="S25" s="12" t="s">
        <v>34</v>
      </c>
    </row>
    <row r="26" spans="1:19">
      <c r="A26" s="325"/>
      <c r="B26" s="338"/>
      <c r="C26" s="328"/>
      <c r="D26" s="16">
        <v>4</v>
      </c>
      <c r="E26" s="6" t="s">
        <v>11</v>
      </c>
      <c r="F26" s="331"/>
      <c r="P26" s="12">
        <v>5</v>
      </c>
      <c r="Q26" s="12" t="s">
        <v>40</v>
      </c>
      <c r="R26" s="12">
        <v>5</v>
      </c>
      <c r="S26" s="12" t="s">
        <v>25</v>
      </c>
    </row>
    <row r="27" spans="1:19">
      <c r="A27" s="325"/>
      <c r="B27" s="338"/>
      <c r="C27" s="328"/>
      <c r="D27" s="16">
        <v>5</v>
      </c>
      <c r="E27" s="6" t="s">
        <v>46</v>
      </c>
      <c r="F27" s="331"/>
      <c r="P27" s="12">
        <v>5</v>
      </c>
      <c r="Q27" s="12" t="s">
        <v>40</v>
      </c>
      <c r="R27" s="12">
        <v>6</v>
      </c>
      <c r="S27" s="12" t="s">
        <v>26</v>
      </c>
    </row>
    <row r="28" spans="1:19">
      <c r="A28" s="325"/>
      <c r="B28" s="338"/>
      <c r="C28" s="328"/>
      <c r="D28" s="16">
        <v>6</v>
      </c>
      <c r="E28" s="6" t="s">
        <v>12</v>
      </c>
      <c r="F28" s="331"/>
      <c r="P28" s="12">
        <v>6</v>
      </c>
      <c r="Q28" s="12" t="s">
        <v>71</v>
      </c>
      <c r="R28" s="12">
        <v>1</v>
      </c>
      <c r="S28" s="12" t="s">
        <v>70</v>
      </c>
    </row>
    <row r="29" spans="1:19">
      <c r="A29" s="325"/>
      <c r="B29" s="338"/>
      <c r="C29" s="328"/>
      <c r="D29" s="16">
        <v>7</v>
      </c>
      <c r="E29" s="6" t="s">
        <v>83</v>
      </c>
      <c r="F29" s="331"/>
      <c r="P29" s="12">
        <v>6</v>
      </c>
      <c r="Q29" s="12" t="s">
        <v>71</v>
      </c>
      <c r="R29" s="12">
        <v>2</v>
      </c>
      <c r="S29" s="12" t="s">
        <v>99</v>
      </c>
    </row>
    <row r="30" spans="1:19">
      <c r="A30" s="325"/>
      <c r="B30" s="338"/>
      <c r="C30" s="328"/>
      <c r="D30" s="16">
        <v>8</v>
      </c>
      <c r="E30" s="6" t="s">
        <v>15</v>
      </c>
      <c r="F30" s="331"/>
      <c r="P30" s="12">
        <v>6</v>
      </c>
      <c r="Q30" s="12" t="s">
        <v>71</v>
      </c>
      <c r="R30" s="12">
        <v>3</v>
      </c>
      <c r="S30" s="12" t="s">
        <v>68</v>
      </c>
    </row>
    <row r="31" spans="1:19">
      <c r="A31" s="326"/>
      <c r="B31" s="339"/>
      <c r="C31" s="329"/>
      <c r="D31" s="24">
        <v>9</v>
      </c>
      <c r="E31" s="27" t="s">
        <v>84</v>
      </c>
      <c r="F31" s="332"/>
      <c r="P31" s="12">
        <v>6</v>
      </c>
      <c r="Q31" s="12" t="s">
        <v>43</v>
      </c>
      <c r="R31" s="12">
        <v>1</v>
      </c>
      <c r="S31" s="12" t="s">
        <v>99</v>
      </c>
    </row>
    <row r="32" spans="1:19">
      <c r="A32" s="321" t="s">
        <v>112</v>
      </c>
      <c r="B32" s="344">
        <v>6</v>
      </c>
      <c r="C32" s="333" t="s">
        <v>43</v>
      </c>
      <c r="D32" s="3">
        <v>1</v>
      </c>
      <c r="E32" s="26" t="s">
        <v>16</v>
      </c>
      <c r="F32" s="330" t="s">
        <v>56</v>
      </c>
      <c r="P32" s="12">
        <v>6</v>
      </c>
      <c r="Q32" s="12" t="s">
        <v>43</v>
      </c>
      <c r="R32" s="12">
        <v>2</v>
      </c>
      <c r="S32" s="12" t="s">
        <v>101</v>
      </c>
    </row>
    <row r="33" spans="1:19">
      <c r="A33" s="322"/>
      <c r="B33" s="338"/>
      <c r="C33" s="334"/>
      <c r="D33" s="4">
        <v>2</v>
      </c>
      <c r="E33" s="6" t="s">
        <v>17</v>
      </c>
      <c r="F33" s="331"/>
      <c r="P33" s="12">
        <v>6</v>
      </c>
      <c r="Q33" s="12" t="s">
        <v>43</v>
      </c>
      <c r="R33" s="12">
        <v>3</v>
      </c>
      <c r="S33" s="12" t="s">
        <v>102</v>
      </c>
    </row>
    <row r="34" spans="1:19">
      <c r="A34" s="322"/>
      <c r="B34" s="338"/>
      <c r="C34" s="334"/>
      <c r="D34" s="4">
        <v>3</v>
      </c>
      <c r="E34" s="6" t="s">
        <v>18</v>
      </c>
      <c r="F34" s="331"/>
      <c r="P34" s="12">
        <v>6</v>
      </c>
      <c r="Q34" s="12" t="s">
        <v>43</v>
      </c>
      <c r="R34" s="12">
        <v>4</v>
      </c>
      <c r="S34" s="12" t="s">
        <v>103</v>
      </c>
    </row>
    <row r="35" spans="1:19">
      <c r="A35" s="322"/>
      <c r="B35" s="336"/>
      <c r="C35" s="334"/>
      <c r="D35" s="4">
        <v>4</v>
      </c>
      <c r="E35" s="18" t="s">
        <v>20</v>
      </c>
      <c r="F35" s="331"/>
      <c r="P35" s="12">
        <v>7</v>
      </c>
      <c r="Q35" s="12" t="s">
        <v>67</v>
      </c>
      <c r="R35" s="12">
        <v>4</v>
      </c>
      <c r="S35" s="12" t="s">
        <v>66</v>
      </c>
    </row>
    <row r="36" spans="1:19">
      <c r="A36" s="322"/>
      <c r="B36" s="335">
        <v>2</v>
      </c>
      <c r="C36" s="334" t="s">
        <v>41</v>
      </c>
      <c r="D36" s="4">
        <v>5</v>
      </c>
      <c r="E36" s="18" t="s">
        <v>19</v>
      </c>
      <c r="F36" s="331"/>
      <c r="P36" s="12">
        <v>7</v>
      </c>
      <c r="Q36" s="12" t="s">
        <v>42</v>
      </c>
      <c r="R36" s="12">
        <v>7</v>
      </c>
      <c r="S36" s="12" t="s">
        <v>106</v>
      </c>
    </row>
    <row r="37" spans="1:19">
      <c r="A37" s="322"/>
      <c r="B37" s="336"/>
      <c r="C37" s="334"/>
      <c r="D37" s="4">
        <v>6</v>
      </c>
      <c r="E37" s="6" t="s">
        <v>22</v>
      </c>
      <c r="F37" s="331"/>
      <c r="P37" s="12">
        <v>8</v>
      </c>
      <c r="Q37" s="12" t="s">
        <v>60</v>
      </c>
      <c r="R37" s="12">
        <v>8</v>
      </c>
      <c r="S37" s="12" t="s">
        <v>61</v>
      </c>
    </row>
    <row r="38" spans="1:19">
      <c r="A38" s="323"/>
      <c r="B38" s="34">
        <v>7</v>
      </c>
      <c r="C38" s="28" t="s">
        <v>42</v>
      </c>
      <c r="D38" s="2">
        <v>7</v>
      </c>
      <c r="E38" s="27" t="s">
        <v>21</v>
      </c>
      <c r="F38" s="332"/>
      <c r="P38" s="12">
        <v>8</v>
      </c>
      <c r="Q38" s="12" t="s">
        <v>60</v>
      </c>
      <c r="R38" s="12">
        <v>9</v>
      </c>
      <c r="S38" s="12" t="s">
        <v>59</v>
      </c>
    </row>
    <row r="39" spans="1:19">
      <c r="A39" s="324" t="s">
        <v>114</v>
      </c>
      <c r="B39" s="344">
        <v>5</v>
      </c>
      <c r="C39" s="355" t="s">
        <v>40</v>
      </c>
      <c r="D39" s="3">
        <v>1</v>
      </c>
      <c r="E39" s="14" t="s">
        <v>85</v>
      </c>
      <c r="F39" s="330" t="s">
        <v>86</v>
      </c>
      <c r="P39" s="12">
        <v>8</v>
      </c>
      <c r="Q39" s="12" t="s">
        <v>60</v>
      </c>
      <c r="R39" s="12">
        <v>10</v>
      </c>
      <c r="S39" s="12" t="s">
        <v>51</v>
      </c>
    </row>
    <row r="40" spans="1:19">
      <c r="A40" s="325"/>
      <c r="B40" s="338"/>
      <c r="C40" s="356"/>
      <c r="D40" s="4">
        <v>2</v>
      </c>
      <c r="E40" s="6" t="s">
        <v>24</v>
      </c>
      <c r="F40" s="331"/>
      <c r="P40" s="12">
        <v>8</v>
      </c>
      <c r="Q40" s="12" t="s">
        <v>60</v>
      </c>
      <c r="R40" s="12">
        <v>11</v>
      </c>
      <c r="S40" s="12" t="s">
        <v>50</v>
      </c>
    </row>
    <row r="41" spans="1:19">
      <c r="A41" s="325"/>
      <c r="B41" s="338"/>
      <c r="C41" s="356"/>
      <c r="D41" s="4">
        <v>3</v>
      </c>
      <c r="E41" s="6" t="s">
        <v>87</v>
      </c>
      <c r="F41" s="331"/>
      <c r="P41" s="12">
        <v>9</v>
      </c>
      <c r="Q41" s="12" t="s">
        <v>44</v>
      </c>
      <c r="R41" s="12">
        <v>1</v>
      </c>
      <c r="S41" s="12" t="s">
        <v>82</v>
      </c>
    </row>
    <row r="42" spans="1:19">
      <c r="A42" s="325"/>
      <c r="B42" s="338"/>
      <c r="C42" s="356"/>
      <c r="D42" s="4">
        <v>4</v>
      </c>
      <c r="E42" s="18" t="s">
        <v>34</v>
      </c>
      <c r="F42" s="331"/>
      <c r="P42" s="12">
        <v>9</v>
      </c>
      <c r="Q42" s="12" t="s">
        <v>44</v>
      </c>
      <c r="R42" s="12">
        <v>2</v>
      </c>
      <c r="S42" s="12" t="s">
        <v>9</v>
      </c>
    </row>
    <row r="43" spans="1:19">
      <c r="A43" s="325"/>
      <c r="B43" s="338"/>
      <c r="C43" s="356"/>
      <c r="D43" s="4">
        <v>5</v>
      </c>
      <c r="E43" s="18" t="s">
        <v>25</v>
      </c>
      <c r="F43" s="331"/>
      <c r="P43" s="12">
        <v>9</v>
      </c>
      <c r="Q43" s="12" t="s">
        <v>44</v>
      </c>
      <c r="R43" s="12">
        <v>3</v>
      </c>
      <c r="S43" s="12" t="s">
        <v>10</v>
      </c>
    </row>
    <row r="44" spans="1:19">
      <c r="A44" s="326"/>
      <c r="B44" s="339"/>
      <c r="C44" s="357"/>
      <c r="D44" s="2">
        <v>6</v>
      </c>
      <c r="E44" s="5" t="s">
        <v>26</v>
      </c>
      <c r="F44" s="332"/>
      <c r="P44" s="12">
        <v>9</v>
      </c>
      <c r="Q44" s="12" t="s">
        <v>44</v>
      </c>
      <c r="R44" s="12">
        <v>4</v>
      </c>
      <c r="S44" s="12" t="s">
        <v>11</v>
      </c>
    </row>
    <row r="45" spans="1:19">
      <c r="A45" s="324" t="s">
        <v>109</v>
      </c>
      <c r="B45" s="35">
        <v>3</v>
      </c>
      <c r="C45" s="31" t="s">
        <v>97</v>
      </c>
      <c r="D45" s="21">
        <v>1</v>
      </c>
      <c r="E45" s="14" t="s">
        <v>55</v>
      </c>
      <c r="F45" s="341" t="s">
        <v>53</v>
      </c>
      <c r="P45" s="12">
        <v>9</v>
      </c>
      <c r="Q45" s="12" t="s">
        <v>44</v>
      </c>
      <c r="R45" s="12">
        <v>5</v>
      </c>
      <c r="S45" s="12" t="s">
        <v>46</v>
      </c>
    </row>
    <row r="46" spans="1:19" ht="18" customHeight="1">
      <c r="A46" s="325"/>
      <c r="B46" s="335">
        <v>4</v>
      </c>
      <c r="C46" s="337" t="s">
        <v>89</v>
      </c>
      <c r="D46" s="16">
        <v>2</v>
      </c>
      <c r="E46" s="6" t="s">
        <v>91</v>
      </c>
      <c r="F46" s="342"/>
      <c r="P46" s="12">
        <v>9</v>
      </c>
      <c r="Q46" s="12" t="s">
        <v>44</v>
      </c>
      <c r="R46" s="12">
        <v>6</v>
      </c>
      <c r="S46" s="12" t="s">
        <v>12</v>
      </c>
    </row>
    <row r="47" spans="1:19">
      <c r="A47" s="325"/>
      <c r="B47" s="338"/>
      <c r="C47" s="328"/>
      <c r="D47" s="16">
        <v>3</v>
      </c>
      <c r="E47" s="6" t="s">
        <v>117</v>
      </c>
      <c r="F47" s="342"/>
      <c r="P47" s="12">
        <v>9</v>
      </c>
      <c r="Q47" s="12" t="s">
        <v>44</v>
      </c>
      <c r="R47" s="12">
        <v>7</v>
      </c>
      <c r="S47" s="12" t="s">
        <v>13</v>
      </c>
    </row>
    <row r="48" spans="1:19">
      <c r="A48" s="326"/>
      <c r="B48" s="339"/>
      <c r="C48" s="329"/>
      <c r="D48" s="24">
        <v>4</v>
      </c>
      <c r="E48" s="27" t="s">
        <v>115</v>
      </c>
      <c r="F48" s="343"/>
      <c r="P48" s="12">
        <v>9</v>
      </c>
      <c r="Q48" s="12" t="s">
        <v>44</v>
      </c>
      <c r="R48" s="12">
        <v>8</v>
      </c>
      <c r="S48" s="12" t="s">
        <v>100</v>
      </c>
    </row>
    <row r="49" spans="1:19">
      <c r="A49" s="321" t="s">
        <v>110</v>
      </c>
      <c r="B49" s="19">
        <v>3</v>
      </c>
      <c r="C49" s="20" t="s">
        <v>98</v>
      </c>
      <c r="D49" s="344">
        <v>1</v>
      </c>
      <c r="E49" s="327" t="s">
        <v>54</v>
      </c>
      <c r="F49" s="341" t="s">
        <v>53</v>
      </c>
      <c r="P49" s="12">
        <v>9</v>
      </c>
      <c r="Q49" s="12" t="s">
        <v>44</v>
      </c>
      <c r="R49" s="12">
        <v>9</v>
      </c>
      <c r="S49" s="12" t="s">
        <v>84</v>
      </c>
    </row>
    <row r="50" spans="1:19" ht="18" customHeight="1">
      <c r="A50" s="345"/>
      <c r="B50" s="33">
        <v>4</v>
      </c>
      <c r="C50" s="36" t="s">
        <v>89</v>
      </c>
      <c r="D50" s="336"/>
      <c r="E50" s="340"/>
      <c r="F50" s="352"/>
      <c r="P50" s="12">
        <v>3</v>
      </c>
      <c r="Q50" s="12" t="s">
        <v>90</v>
      </c>
      <c r="R50" s="12">
        <v>1</v>
      </c>
      <c r="S50" s="12" t="s">
        <v>54</v>
      </c>
    </row>
    <row r="51" spans="1:19">
      <c r="A51" s="322"/>
      <c r="B51" s="335">
        <v>10</v>
      </c>
      <c r="C51" s="334" t="s">
        <v>45</v>
      </c>
      <c r="D51" s="4">
        <v>2</v>
      </c>
      <c r="E51" s="18" t="s">
        <v>29</v>
      </c>
      <c r="F51" s="347" t="s">
        <v>52</v>
      </c>
      <c r="P51" s="12">
        <v>10</v>
      </c>
      <c r="Q51" s="12" t="s">
        <v>45</v>
      </c>
      <c r="R51" s="12">
        <v>2</v>
      </c>
      <c r="S51" s="12" t="s">
        <v>29</v>
      </c>
    </row>
    <row r="52" spans="1:19">
      <c r="A52" s="346"/>
      <c r="B52" s="338"/>
      <c r="C52" s="350"/>
      <c r="D52" s="37">
        <v>3</v>
      </c>
      <c r="E52" s="32" t="s">
        <v>30</v>
      </c>
      <c r="F52" s="348"/>
      <c r="P52" s="12">
        <v>10</v>
      </c>
      <c r="Q52" s="12" t="s">
        <v>45</v>
      </c>
      <c r="R52" s="12">
        <v>3</v>
      </c>
      <c r="S52" s="12" t="s">
        <v>30</v>
      </c>
    </row>
    <row r="53" spans="1:19">
      <c r="A53" s="323"/>
      <c r="B53" s="339"/>
      <c r="C53" s="351"/>
      <c r="D53" s="2">
        <v>4</v>
      </c>
      <c r="E53" s="5" t="s">
        <v>95</v>
      </c>
      <c r="F53" s="349"/>
      <c r="P53" s="12">
        <v>10</v>
      </c>
      <c r="Q53" s="12" t="s">
        <v>45</v>
      </c>
      <c r="R53" s="12">
        <v>4</v>
      </c>
      <c r="S53" s="12" t="s">
        <v>95</v>
      </c>
    </row>
  </sheetData>
  <sortState xmlns:xlrd2="http://schemas.microsoft.com/office/spreadsheetml/2017/richdata2" ref="P2:S53">
    <sortCondition ref="P1:P53"/>
  </sortState>
  <mergeCells count="42">
    <mergeCell ref="A2:A9"/>
    <mergeCell ref="F2:F4"/>
    <mergeCell ref="F5:F6"/>
    <mergeCell ref="F7:F9"/>
    <mergeCell ref="A10:A22"/>
    <mergeCell ref="F10:F21"/>
    <mergeCell ref="C7:C9"/>
    <mergeCell ref="C3:C4"/>
    <mergeCell ref="C10:C12"/>
    <mergeCell ref="C14:C16"/>
    <mergeCell ref="D1:E1"/>
    <mergeCell ref="C39:C44"/>
    <mergeCell ref="B14:B16"/>
    <mergeCell ref="B17:B20"/>
    <mergeCell ref="B23:B31"/>
    <mergeCell ref="B32:B35"/>
    <mergeCell ref="B3:B4"/>
    <mergeCell ref="B7:B9"/>
    <mergeCell ref="B10:B12"/>
    <mergeCell ref="C17:C20"/>
    <mergeCell ref="C46:C48"/>
    <mergeCell ref="B46:B48"/>
    <mergeCell ref="E49:E50"/>
    <mergeCell ref="A39:A44"/>
    <mergeCell ref="F39:F44"/>
    <mergeCell ref="A45:A48"/>
    <mergeCell ref="F45:F48"/>
    <mergeCell ref="B39:B44"/>
    <mergeCell ref="D49:D50"/>
    <mergeCell ref="A49:A53"/>
    <mergeCell ref="F51:F53"/>
    <mergeCell ref="C51:C53"/>
    <mergeCell ref="B51:B53"/>
    <mergeCell ref="F49:F50"/>
    <mergeCell ref="A32:A38"/>
    <mergeCell ref="A23:A31"/>
    <mergeCell ref="C23:C31"/>
    <mergeCell ref="F23:F31"/>
    <mergeCell ref="C32:C35"/>
    <mergeCell ref="C36:C37"/>
    <mergeCell ref="B36:B37"/>
    <mergeCell ref="F32:F38"/>
  </mergeCells>
  <phoneticPr fontId="2"/>
  <pageMargins left="0.7" right="0.7" top="0.75" bottom="0.75" header="0.3" footer="0.3"/>
  <pageSetup paperSize="9" scale="4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0CACD-EE0A-4C54-A889-3C75E67FF717}">
  <sheetPr>
    <tabColor rgb="FFFFFF00"/>
    <pageSetUpPr fitToPage="1"/>
  </sheetPr>
  <dimension ref="A1:K42"/>
  <sheetViews>
    <sheetView zoomScale="85" zoomScaleNormal="85" workbookViewId="0">
      <selection activeCell="N5" sqref="N5"/>
    </sheetView>
  </sheetViews>
  <sheetFormatPr defaultColWidth="8.09765625" defaultRowHeight="13.2"/>
  <cols>
    <col min="1" max="1" width="10.5" style="104" bestFit="1" customWidth="1"/>
    <col min="2" max="2" width="26.3984375" style="104" customWidth="1"/>
    <col min="3" max="3" width="25.59765625" style="104" customWidth="1"/>
    <col min="4" max="9" width="14.3984375" style="104" customWidth="1"/>
    <col min="10" max="14" width="10.19921875" style="104" customWidth="1"/>
    <col min="15" max="16384" width="8.09765625" style="104"/>
  </cols>
  <sheetData>
    <row r="1" spans="1:9">
      <c r="A1" s="103"/>
      <c r="H1" s="397"/>
      <c r="I1" s="397"/>
    </row>
    <row r="2" spans="1:9" ht="22.5" customHeight="1">
      <c r="A2" s="105" t="s">
        <v>465</v>
      </c>
      <c r="I2" s="106"/>
    </row>
    <row r="3" spans="1:9" ht="12" customHeight="1">
      <c r="A3" s="107"/>
      <c r="I3" s="108"/>
    </row>
    <row r="4" spans="1:9" ht="30" customHeight="1">
      <c r="A4" s="398" t="s">
        <v>466</v>
      </c>
      <c r="B4" s="398"/>
      <c r="C4" s="398"/>
      <c r="D4" s="398"/>
      <c r="E4" s="398"/>
      <c r="F4" s="398"/>
      <c r="G4" s="398"/>
      <c r="H4" s="398"/>
      <c r="I4" s="398"/>
    </row>
    <row r="5" spans="1:9" ht="12" customHeight="1">
      <c r="B5" s="107"/>
      <c r="C5" s="107"/>
      <c r="D5" s="107"/>
      <c r="E5" s="107"/>
      <c r="F5" s="107"/>
      <c r="G5" s="107"/>
      <c r="H5" s="107"/>
      <c r="I5" s="107"/>
    </row>
    <row r="6" spans="1:9" ht="30" customHeight="1">
      <c r="A6" s="109"/>
      <c r="F6" s="110" t="s">
        <v>407</v>
      </c>
      <c r="G6" s="399"/>
      <c r="H6" s="399"/>
      <c r="I6" s="399"/>
    </row>
    <row r="7" spans="1:9" ht="30" customHeight="1">
      <c r="A7" s="109"/>
      <c r="F7" s="110" t="s">
        <v>408</v>
      </c>
      <c r="G7" s="400"/>
      <c r="H7" s="400"/>
      <c r="I7" s="400"/>
    </row>
    <row r="8" spans="1:9" ht="15" customHeight="1"/>
    <row r="9" spans="1:9" s="111" customFormat="1" ht="30" customHeight="1">
      <c r="A9" s="387" t="s">
        <v>240</v>
      </c>
      <c r="B9" s="388"/>
      <c r="C9" s="389"/>
      <c r="D9" s="393" t="s">
        <v>392</v>
      </c>
      <c r="E9" s="394"/>
      <c r="F9" s="395" t="s">
        <v>393</v>
      </c>
      <c r="G9" s="396"/>
      <c r="H9" s="396"/>
      <c r="I9" s="401" t="s">
        <v>409</v>
      </c>
    </row>
    <row r="10" spans="1:9" s="111" customFormat="1" ht="62.25" customHeight="1">
      <c r="A10" s="390"/>
      <c r="B10" s="391"/>
      <c r="C10" s="392"/>
      <c r="D10" s="112" t="s">
        <v>410</v>
      </c>
      <c r="E10" s="113" t="s">
        <v>411</v>
      </c>
      <c r="F10" s="112" t="s">
        <v>410</v>
      </c>
      <c r="G10" s="114" t="s">
        <v>411</v>
      </c>
      <c r="H10" s="115" t="s">
        <v>412</v>
      </c>
      <c r="I10" s="402"/>
    </row>
    <row r="11" spans="1:9" ht="33" customHeight="1">
      <c r="A11" s="116" t="s">
        <v>413</v>
      </c>
      <c r="B11" s="370" t="s">
        <v>414</v>
      </c>
      <c r="C11" s="371"/>
      <c r="D11" s="157"/>
      <c r="E11" s="172"/>
      <c r="F11" s="157"/>
      <c r="G11" s="158"/>
      <c r="H11" s="158"/>
      <c r="I11" s="167"/>
    </row>
    <row r="12" spans="1:9" ht="33" customHeight="1">
      <c r="A12" s="121" t="s">
        <v>415</v>
      </c>
      <c r="B12" s="122" t="s">
        <v>416</v>
      </c>
      <c r="C12" s="123" t="s">
        <v>417</v>
      </c>
      <c r="D12" s="159"/>
      <c r="E12" s="173"/>
      <c r="F12" s="159"/>
      <c r="G12" s="160"/>
      <c r="H12" s="160"/>
      <c r="I12" s="168"/>
    </row>
    <row r="13" spans="1:9" ht="33" customHeight="1">
      <c r="A13" s="128" t="s">
        <v>418</v>
      </c>
      <c r="B13" s="129" t="s">
        <v>416</v>
      </c>
      <c r="C13" s="130" t="s">
        <v>8</v>
      </c>
      <c r="D13" s="161"/>
      <c r="E13" s="174"/>
      <c r="F13" s="161"/>
      <c r="G13" s="162"/>
      <c r="H13" s="162"/>
      <c r="I13" s="169"/>
    </row>
    <row r="14" spans="1:9" ht="33" customHeight="1">
      <c r="A14" s="381" t="s">
        <v>419</v>
      </c>
      <c r="B14" s="382"/>
      <c r="C14" s="382"/>
      <c r="D14" s="163"/>
      <c r="E14" s="175"/>
      <c r="F14" s="163"/>
      <c r="G14" s="164"/>
      <c r="H14" s="164"/>
      <c r="I14" s="170"/>
    </row>
    <row r="15" spans="1:9" ht="33" customHeight="1">
      <c r="A15" s="121" t="s">
        <v>420</v>
      </c>
      <c r="B15" s="122" t="s">
        <v>421</v>
      </c>
      <c r="C15" s="123" t="s">
        <v>417</v>
      </c>
      <c r="D15" s="159"/>
      <c r="E15" s="173"/>
      <c r="F15" s="159"/>
      <c r="G15" s="160"/>
      <c r="H15" s="160"/>
      <c r="I15" s="168"/>
    </row>
    <row r="16" spans="1:9" ht="33" customHeight="1">
      <c r="A16" s="128" t="s">
        <v>422</v>
      </c>
      <c r="B16" s="129" t="s">
        <v>421</v>
      </c>
      <c r="C16" s="130" t="s">
        <v>8</v>
      </c>
      <c r="D16" s="161"/>
      <c r="E16" s="174"/>
      <c r="F16" s="161"/>
      <c r="G16" s="162"/>
      <c r="H16" s="162"/>
      <c r="I16" s="169"/>
    </row>
    <row r="17" spans="1:11" ht="33" customHeight="1">
      <c r="A17" s="381" t="s">
        <v>423</v>
      </c>
      <c r="B17" s="382"/>
      <c r="C17" s="382"/>
      <c r="D17" s="163"/>
      <c r="E17" s="175"/>
      <c r="F17" s="163"/>
      <c r="G17" s="164"/>
      <c r="H17" s="164"/>
      <c r="I17" s="170"/>
    </row>
    <row r="18" spans="1:11" ht="33" customHeight="1">
      <c r="A18" s="121" t="s">
        <v>433</v>
      </c>
      <c r="B18" s="122" t="s">
        <v>435</v>
      </c>
      <c r="C18" s="123" t="s">
        <v>436</v>
      </c>
      <c r="D18" s="159"/>
      <c r="E18" s="173"/>
      <c r="F18" s="159"/>
      <c r="G18" s="160"/>
      <c r="H18" s="160"/>
      <c r="I18" s="168"/>
    </row>
    <row r="19" spans="1:11" ht="33" customHeight="1">
      <c r="A19" s="128" t="s">
        <v>434</v>
      </c>
      <c r="B19" s="129" t="s">
        <v>435</v>
      </c>
      <c r="C19" s="130" t="s">
        <v>437</v>
      </c>
      <c r="D19" s="161"/>
      <c r="E19" s="174"/>
      <c r="F19" s="161"/>
      <c r="G19" s="162"/>
      <c r="H19" s="162"/>
      <c r="I19" s="169"/>
    </row>
    <row r="20" spans="1:11" ht="33" customHeight="1">
      <c r="A20" s="381" t="s">
        <v>438</v>
      </c>
      <c r="B20" s="382"/>
      <c r="C20" s="382"/>
      <c r="D20" s="163"/>
      <c r="E20" s="175"/>
      <c r="F20" s="163"/>
      <c r="G20" s="164"/>
      <c r="H20" s="164"/>
      <c r="I20" s="170"/>
    </row>
    <row r="21" spans="1:11" ht="33" customHeight="1">
      <c r="A21" s="191" t="s">
        <v>424</v>
      </c>
      <c r="B21" s="403" t="s">
        <v>439</v>
      </c>
      <c r="C21" s="382"/>
      <c r="D21" s="155"/>
      <c r="E21" s="156"/>
      <c r="F21" s="163"/>
      <c r="G21" s="164"/>
      <c r="H21" s="192"/>
      <c r="I21" s="170"/>
    </row>
    <row r="22" spans="1:11" ht="33" customHeight="1">
      <c r="A22" s="116" t="s">
        <v>426</v>
      </c>
      <c r="B22" s="370" t="s">
        <v>425</v>
      </c>
      <c r="C22" s="371"/>
      <c r="D22" s="157"/>
      <c r="E22" s="172"/>
      <c r="F22" s="163"/>
      <c r="G22" s="164"/>
      <c r="H22" s="164"/>
      <c r="I22" s="167"/>
    </row>
    <row r="23" spans="1:11" ht="33" customHeight="1">
      <c r="A23" s="372" t="s">
        <v>427</v>
      </c>
      <c r="B23" s="373"/>
      <c r="C23" s="373"/>
      <c r="D23" s="163"/>
      <c r="E23" s="175"/>
      <c r="F23" s="163"/>
      <c r="G23" s="164"/>
      <c r="H23" s="164"/>
      <c r="I23" s="170"/>
    </row>
    <row r="24" spans="1:11" ht="33" customHeight="1">
      <c r="A24" s="374"/>
      <c r="B24" s="375"/>
      <c r="C24" s="376"/>
      <c r="D24" s="385" t="str">
        <f>IF(E23=0,"",IF(E23=D23,"ＯＫ","適合数不足"))</f>
        <v/>
      </c>
      <c r="E24" s="386"/>
      <c r="F24" s="377" t="str">
        <f>IF(G23=0,"",IF(OR(G11&lt;H11,G14&lt;H14,G17&lt;H17,G20&lt;H20,G21&lt;H21,G22&lt;H22),"各基準別適合数不足",IF(E23+G23&gt;=I23,"ＯＫ","適合数不足")))</f>
        <v/>
      </c>
      <c r="G24" s="378"/>
      <c r="H24" s="378"/>
      <c r="I24" s="147"/>
      <c r="K24" s="148"/>
    </row>
    <row r="25" spans="1:11" ht="15" customHeight="1">
      <c r="I25" s="108"/>
    </row>
    <row r="26" spans="1:11" s="111" customFormat="1" ht="30" customHeight="1">
      <c r="A26" s="387" t="s">
        <v>394</v>
      </c>
      <c r="B26" s="388"/>
      <c r="C26" s="389"/>
      <c r="D26" s="393" t="s">
        <v>392</v>
      </c>
      <c r="E26" s="394"/>
      <c r="F26" s="395" t="s">
        <v>393</v>
      </c>
      <c r="G26" s="396"/>
      <c r="H26" s="396"/>
      <c r="I26" s="379" t="s">
        <v>409</v>
      </c>
    </row>
    <row r="27" spans="1:11" s="111" customFormat="1" ht="62.25" customHeight="1">
      <c r="A27" s="390"/>
      <c r="B27" s="391"/>
      <c r="C27" s="392"/>
      <c r="D27" s="112" t="s">
        <v>410</v>
      </c>
      <c r="E27" s="113" t="s">
        <v>411</v>
      </c>
      <c r="F27" s="112" t="s">
        <v>410</v>
      </c>
      <c r="G27" s="114" t="s">
        <v>411</v>
      </c>
      <c r="H27" s="115" t="s">
        <v>412</v>
      </c>
      <c r="I27" s="380"/>
    </row>
    <row r="28" spans="1:11" ht="33" customHeight="1">
      <c r="A28" s="116" t="s">
        <v>413</v>
      </c>
      <c r="B28" s="370" t="s">
        <v>414</v>
      </c>
      <c r="C28" s="371"/>
      <c r="D28" s="157"/>
      <c r="E28" s="172"/>
      <c r="F28" s="157"/>
      <c r="G28" s="158"/>
      <c r="H28" s="158"/>
      <c r="I28" s="167"/>
    </row>
    <row r="29" spans="1:11" ht="33" customHeight="1">
      <c r="A29" s="121" t="s">
        <v>415</v>
      </c>
      <c r="B29" s="122" t="s">
        <v>416</v>
      </c>
      <c r="C29" s="123" t="s">
        <v>417</v>
      </c>
      <c r="D29" s="124">
        <f>'別表2 住戸内'!G68-'別表2 住戸内'!K63</f>
        <v>4</v>
      </c>
      <c r="E29" s="125">
        <f>'別表2 住戸内'!J64</f>
        <v>0</v>
      </c>
      <c r="F29" s="159"/>
      <c r="G29" s="160"/>
      <c r="H29" s="160"/>
      <c r="I29" s="168"/>
    </row>
    <row r="30" spans="1:11" ht="33" customHeight="1">
      <c r="A30" s="128" t="s">
        <v>418</v>
      </c>
      <c r="B30" s="129" t="s">
        <v>416</v>
      </c>
      <c r="C30" s="130" t="s">
        <v>8</v>
      </c>
      <c r="D30" s="131">
        <f>'別表2 住戸内'!G162-'別表2 住戸内'!K157</f>
        <v>7</v>
      </c>
      <c r="E30" s="132">
        <f>'別表2 住戸内'!J158</f>
        <v>0</v>
      </c>
      <c r="F30" s="161"/>
      <c r="G30" s="162"/>
      <c r="H30" s="162"/>
      <c r="I30" s="169"/>
    </row>
    <row r="31" spans="1:11" ht="33" customHeight="1">
      <c r="A31" s="381" t="s">
        <v>419</v>
      </c>
      <c r="B31" s="382"/>
      <c r="C31" s="382"/>
      <c r="D31" s="135">
        <f>SUM(D29:D30)</f>
        <v>11</v>
      </c>
      <c r="E31" s="136">
        <f>SUM(E29:E30)</f>
        <v>0</v>
      </c>
      <c r="F31" s="163"/>
      <c r="G31" s="164"/>
      <c r="H31" s="164"/>
      <c r="I31" s="170"/>
    </row>
    <row r="32" spans="1:11" ht="33" customHeight="1">
      <c r="A32" s="121" t="s">
        <v>420</v>
      </c>
      <c r="B32" s="122" t="s">
        <v>421</v>
      </c>
      <c r="C32" s="123" t="s">
        <v>417</v>
      </c>
      <c r="D32" s="124">
        <f>'別表3　共用部'!G26-'別表3　共用部'!K21</f>
        <v>2</v>
      </c>
      <c r="E32" s="125">
        <f>'別表3　共用部'!J22</f>
        <v>0</v>
      </c>
      <c r="F32" s="159"/>
      <c r="G32" s="160"/>
      <c r="H32" s="160"/>
      <c r="I32" s="168"/>
    </row>
    <row r="33" spans="1:11" ht="33" customHeight="1">
      <c r="A33" s="128" t="s">
        <v>422</v>
      </c>
      <c r="B33" s="129" t="s">
        <v>421</v>
      </c>
      <c r="C33" s="130" t="s">
        <v>8</v>
      </c>
      <c r="D33" s="131">
        <f>'別表3　共用部'!G86-'別表3　共用部'!K81</f>
        <v>3</v>
      </c>
      <c r="E33" s="132">
        <f>'別表3　共用部'!J82</f>
        <v>0</v>
      </c>
      <c r="F33" s="161"/>
      <c r="G33" s="162"/>
      <c r="H33" s="162"/>
      <c r="I33" s="169"/>
    </row>
    <row r="34" spans="1:11" ht="33" customHeight="1">
      <c r="A34" s="381" t="s">
        <v>423</v>
      </c>
      <c r="B34" s="382"/>
      <c r="C34" s="382"/>
      <c r="D34" s="135">
        <f t="shared" ref="D34" si="0">SUM(D32:D33)</f>
        <v>5</v>
      </c>
      <c r="E34" s="136">
        <f>SUM(E32:E33)</f>
        <v>0</v>
      </c>
      <c r="F34" s="163"/>
      <c r="G34" s="164"/>
      <c r="H34" s="164"/>
      <c r="I34" s="170"/>
    </row>
    <row r="35" spans="1:11" ht="33" customHeight="1">
      <c r="A35" s="139" t="s">
        <v>433</v>
      </c>
      <c r="B35" s="140" t="s">
        <v>435</v>
      </c>
      <c r="C35" s="141" t="s">
        <v>436</v>
      </c>
      <c r="D35" s="155"/>
      <c r="E35" s="156"/>
      <c r="F35" s="155"/>
      <c r="G35" s="165"/>
      <c r="H35" s="165"/>
      <c r="I35" s="171"/>
    </row>
    <row r="36" spans="1:11" ht="33" customHeight="1">
      <c r="A36" s="128" t="s">
        <v>434</v>
      </c>
      <c r="B36" s="129" t="s">
        <v>435</v>
      </c>
      <c r="C36" s="130" t="s">
        <v>437</v>
      </c>
      <c r="D36" s="131">
        <f>'別表4　コミュニティ'!J60</f>
        <v>2</v>
      </c>
      <c r="E36" s="132">
        <f>'別表4　コミュニティ'!I56</f>
        <v>0</v>
      </c>
      <c r="F36" s="161"/>
      <c r="G36" s="162"/>
      <c r="H36" s="162"/>
      <c r="I36" s="169"/>
    </row>
    <row r="37" spans="1:11" ht="33" customHeight="1">
      <c r="A37" s="383" t="s">
        <v>438</v>
      </c>
      <c r="B37" s="384"/>
      <c r="C37" s="384"/>
      <c r="D37" s="180">
        <f>SUM(D35:D36)</f>
        <v>2</v>
      </c>
      <c r="E37" s="181">
        <f>SUM(E35:E36)</f>
        <v>0</v>
      </c>
      <c r="F37" s="155"/>
      <c r="G37" s="165"/>
      <c r="H37" s="165"/>
      <c r="I37" s="171"/>
    </row>
    <row r="38" spans="1:11" ht="33" customHeight="1">
      <c r="A38" s="116" t="s">
        <v>424</v>
      </c>
      <c r="B38" s="370" t="s">
        <v>439</v>
      </c>
      <c r="C38" s="371"/>
      <c r="D38" s="142">
        <f>'別表5　入居者居住支援'!G32</f>
        <v>2</v>
      </c>
      <c r="E38" s="143">
        <f>'別表5　入居者居住支援'!I28</f>
        <v>0</v>
      </c>
      <c r="F38" s="157"/>
      <c r="G38" s="166"/>
      <c r="H38" s="158"/>
      <c r="I38" s="167"/>
    </row>
    <row r="39" spans="1:11" ht="33" customHeight="1">
      <c r="A39" s="116" t="s">
        <v>426</v>
      </c>
      <c r="B39" s="370" t="s">
        <v>425</v>
      </c>
      <c r="C39" s="371"/>
      <c r="D39" s="117">
        <f>'別表6　管理・運営'!G36</f>
        <v>3</v>
      </c>
      <c r="E39" s="118">
        <f>'別表6　管理・運営'!I32</f>
        <v>0</v>
      </c>
      <c r="F39" s="163"/>
      <c r="G39" s="164"/>
      <c r="H39" s="164"/>
      <c r="I39" s="167"/>
    </row>
    <row r="40" spans="1:11" ht="33" customHeight="1">
      <c r="A40" s="372" t="s">
        <v>427</v>
      </c>
      <c r="B40" s="373"/>
      <c r="C40" s="373"/>
      <c r="D40" s="135">
        <f>SUM(D28,D31,D34,D37,D38,D39)</f>
        <v>23</v>
      </c>
      <c r="E40" s="136">
        <f t="shared" ref="E40" si="1">SUM(E28,E31,E34,E37,E38,E39)</f>
        <v>0</v>
      </c>
      <c r="F40" s="163"/>
      <c r="G40" s="164"/>
      <c r="H40" s="164"/>
      <c r="I40" s="170"/>
      <c r="K40" s="148"/>
    </row>
    <row r="41" spans="1:11" ht="33.6" customHeight="1">
      <c r="A41" s="374" t="s">
        <v>428</v>
      </c>
      <c r="B41" s="375"/>
      <c r="C41" s="376"/>
      <c r="D41" s="374" t="str">
        <f>IF(E40=0,"",IF(E40=D40,"ＯＫ","適合数不足"))</f>
        <v/>
      </c>
      <c r="E41" s="376"/>
      <c r="F41" s="377" t="str">
        <f>IF(G40=0,"",IF(OR(G28&lt;H28,G31&lt;H31,G34&lt;H34,G37&lt;H37,G38&lt;H38,G39&lt;H39),"各基準別適合数不足",IF(E40+G40&gt;=I40,"ＯＫ","適合数不足")))</f>
        <v/>
      </c>
      <c r="G41" s="378"/>
      <c r="H41" s="378"/>
      <c r="I41" s="147"/>
    </row>
    <row r="42" spans="1:11">
      <c r="I42" s="108"/>
    </row>
  </sheetData>
  <mergeCells count="32">
    <mergeCell ref="B22:C22"/>
    <mergeCell ref="H1:I1"/>
    <mergeCell ref="A4:I4"/>
    <mergeCell ref="G6:I6"/>
    <mergeCell ref="G7:I7"/>
    <mergeCell ref="A9:C10"/>
    <mergeCell ref="D9:E9"/>
    <mergeCell ref="F9:H9"/>
    <mergeCell ref="I9:I10"/>
    <mergeCell ref="B11:C11"/>
    <mergeCell ref="A14:C14"/>
    <mergeCell ref="A17:C17"/>
    <mergeCell ref="A20:C20"/>
    <mergeCell ref="B21:C21"/>
    <mergeCell ref="B38:C38"/>
    <mergeCell ref="A23:C23"/>
    <mergeCell ref="A24:C24"/>
    <mergeCell ref="D24:E24"/>
    <mergeCell ref="F24:H24"/>
    <mergeCell ref="A26:C27"/>
    <mergeCell ref="D26:E26"/>
    <mergeCell ref="F26:H26"/>
    <mergeCell ref="I26:I27"/>
    <mergeCell ref="B28:C28"/>
    <mergeCell ref="A31:C31"/>
    <mergeCell ref="A34:C34"/>
    <mergeCell ref="A37:C37"/>
    <mergeCell ref="B39:C39"/>
    <mergeCell ref="A40:C40"/>
    <mergeCell ref="A41:C41"/>
    <mergeCell ref="D41:E41"/>
    <mergeCell ref="F41:H41"/>
  </mergeCells>
  <phoneticPr fontId="2"/>
  <pageMargins left="0.7" right="0.7" top="0.75" bottom="0.75" header="0.3" footer="0.3"/>
  <pageSetup paperSize="8" scale="8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8B192-9EE0-4F68-B1E7-A42D24E28D02}">
  <sheetPr>
    <tabColor rgb="FFFFFF00"/>
    <pageSetUpPr fitToPage="1"/>
  </sheetPr>
  <dimension ref="A1:K44"/>
  <sheetViews>
    <sheetView zoomScale="70" zoomScaleNormal="70" workbookViewId="0">
      <selection activeCell="N9" sqref="N9:N10"/>
    </sheetView>
  </sheetViews>
  <sheetFormatPr defaultColWidth="8.09765625" defaultRowHeight="13.2"/>
  <cols>
    <col min="1" max="1" width="10.5" style="104" bestFit="1" customWidth="1"/>
    <col min="2" max="2" width="26.3984375" style="104" customWidth="1"/>
    <col min="3" max="3" width="25.59765625" style="104" customWidth="1"/>
    <col min="4" max="9" width="14.3984375" style="104" customWidth="1"/>
    <col min="10" max="14" width="10.19921875" style="104" customWidth="1"/>
    <col min="15" max="16384" width="8.09765625" style="104"/>
  </cols>
  <sheetData>
    <row r="1" spans="1:9">
      <c r="A1" s="103"/>
      <c r="H1" s="407"/>
      <c r="I1" s="407"/>
    </row>
    <row r="2" spans="1:9" ht="22.5" customHeight="1">
      <c r="A2" s="105" t="s">
        <v>465</v>
      </c>
      <c r="I2" s="106"/>
    </row>
    <row r="3" spans="1:9" ht="12" customHeight="1">
      <c r="A3" s="107"/>
      <c r="I3" s="108"/>
    </row>
    <row r="4" spans="1:9" ht="30" customHeight="1">
      <c r="A4" s="398" t="s">
        <v>467</v>
      </c>
      <c r="B4" s="398"/>
      <c r="C4" s="398"/>
      <c r="D4" s="398"/>
      <c r="E4" s="398"/>
      <c r="F4" s="398"/>
      <c r="G4" s="398"/>
      <c r="H4" s="398"/>
      <c r="I4" s="398"/>
    </row>
    <row r="5" spans="1:9" ht="12" customHeight="1">
      <c r="B5" s="107"/>
      <c r="C5" s="107"/>
      <c r="D5" s="107"/>
      <c r="E5" s="107"/>
      <c r="F5" s="107"/>
      <c r="G5" s="107"/>
      <c r="H5" s="107"/>
      <c r="I5" s="107"/>
    </row>
    <row r="6" spans="1:9" ht="30" customHeight="1">
      <c r="A6" s="109"/>
      <c r="F6" s="110" t="s">
        <v>407</v>
      </c>
      <c r="G6" s="399"/>
      <c r="H6" s="399"/>
      <c r="I6" s="399"/>
    </row>
    <row r="7" spans="1:9" ht="30" customHeight="1">
      <c r="A7" s="109"/>
      <c r="F7" s="110" t="s">
        <v>408</v>
      </c>
      <c r="G7" s="400"/>
      <c r="H7" s="400"/>
      <c r="I7" s="400"/>
    </row>
    <row r="8" spans="1:9" ht="15" customHeight="1"/>
    <row r="9" spans="1:9" s="111" customFormat="1" ht="30" customHeight="1">
      <c r="A9" s="387" t="s">
        <v>240</v>
      </c>
      <c r="B9" s="388"/>
      <c r="C9" s="389"/>
      <c r="D9" s="393" t="s">
        <v>392</v>
      </c>
      <c r="E9" s="394"/>
      <c r="F9" s="395" t="s">
        <v>393</v>
      </c>
      <c r="G9" s="396"/>
      <c r="H9" s="396"/>
      <c r="I9" s="401" t="s">
        <v>409</v>
      </c>
    </row>
    <row r="10" spans="1:9" s="111" customFormat="1" ht="62.25" customHeight="1">
      <c r="A10" s="390"/>
      <c r="B10" s="391"/>
      <c r="C10" s="392"/>
      <c r="D10" s="112" t="s">
        <v>410</v>
      </c>
      <c r="E10" s="113" t="s">
        <v>411</v>
      </c>
      <c r="F10" s="112" t="s">
        <v>410</v>
      </c>
      <c r="G10" s="114" t="s">
        <v>411</v>
      </c>
      <c r="H10" s="115" t="s">
        <v>412</v>
      </c>
      <c r="I10" s="402"/>
    </row>
    <row r="11" spans="1:9" ht="33" customHeight="1">
      <c r="A11" s="116" t="s">
        <v>413</v>
      </c>
      <c r="B11" s="370" t="s">
        <v>414</v>
      </c>
      <c r="C11" s="371"/>
      <c r="D11" s="117">
        <f>'別表1 立地'!H29</f>
        <v>2</v>
      </c>
      <c r="E11" s="118">
        <f>'別表1 立地'!K25</f>
        <v>0</v>
      </c>
      <c r="F11" s="157"/>
      <c r="G11" s="119">
        <f>'別表1 立地'!K26</f>
        <v>0</v>
      </c>
      <c r="H11" s="158"/>
      <c r="I11" s="167"/>
    </row>
    <row r="12" spans="1:9" ht="33" customHeight="1">
      <c r="A12" s="121" t="s">
        <v>415</v>
      </c>
      <c r="B12" s="122" t="s">
        <v>416</v>
      </c>
      <c r="C12" s="123" t="s">
        <v>417</v>
      </c>
      <c r="D12" s="124">
        <f>'別表2 住戸内'!L68-'別表2 住戸内'!Q63</f>
        <v>8</v>
      </c>
      <c r="E12" s="125">
        <f>'別表2 住戸内'!P64</f>
        <v>0</v>
      </c>
      <c r="F12" s="159"/>
      <c r="G12" s="126">
        <f>'別表2 住戸内'!P65</f>
        <v>0</v>
      </c>
      <c r="H12" s="160"/>
      <c r="I12" s="168"/>
    </row>
    <row r="13" spans="1:9" ht="33" customHeight="1">
      <c r="A13" s="128" t="s">
        <v>418</v>
      </c>
      <c r="B13" s="129" t="s">
        <v>416</v>
      </c>
      <c r="C13" s="130" t="s">
        <v>8</v>
      </c>
      <c r="D13" s="131">
        <f>'別表2 住戸内'!L162-'別表2 住戸内'!Q157</f>
        <v>14</v>
      </c>
      <c r="E13" s="132">
        <f>'別表2 住戸内'!P158</f>
        <v>0</v>
      </c>
      <c r="F13" s="161"/>
      <c r="G13" s="133">
        <f>'別表2 住戸内'!P159</f>
        <v>0</v>
      </c>
      <c r="H13" s="162"/>
      <c r="I13" s="169"/>
    </row>
    <row r="14" spans="1:9" ht="33" customHeight="1">
      <c r="A14" s="381" t="s">
        <v>419</v>
      </c>
      <c r="B14" s="382"/>
      <c r="C14" s="382"/>
      <c r="D14" s="135">
        <f>SUM(D12:D13)</f>
        <v>22</v>
      </c>
      <c r="E14" s="136">
        <f>SUM(E12:E13)</f>
        <v>0</v>
      </c>
      <c r="F14" s="163"/>
      <c r="G14" s="137">
        <f>SUM(G12:G13)</f>
        <v>0</v>
      </c>
      <c r="H14" s="164"/>
      <c r="I14" s="170"/>
    </row>
    <row r="15" spans="1:9" ht="33" customHeight="1">
      <c r="A15" s="121" t="s">
        <v>420</v>
      </c>
      <c r="B15" s="122" t="s">
        <v>421</v>
      </c>
      <c r="C15" s="123" t="s">
        <v>417</v>
      </c>
      <c r="D15" s="124">
        <f>'別表3　共用部'!L26-'別表3　共用部'!Q21</f>
        <v>7</v>
      </c>
      <c r="E15" s="125">
        <f>'別表3　共用部'!P22</f>
        <v>0</v>
      </c>
      <c r="F15" s="159"/>
      <c r="G15" s="126">
        <f>'別表3　共用部'!P23</f>
        <v>0</v>
      </c>
      <c r="H15" s="160"/>
      <c r="I15" s="168"/>
    </row>
    <row r="16" spans="1:9" ht="33" customHeight="1">
      <c r="A16" s="128" t="s">
        <v>422</v>
      </c>
      <c r="B16" s="129" t="s">
        <v>421</v>
      </c>
      <c r="C16" s="130" t="s">
        <v>8</v>
      </c>
      <c r="D16" s="131">
        <f>'別表3　共用部'!L86-'別表3　共用部'!Q81</f>
        <v>8</v>
      </c>
      <c r="E16" s="132">
        <f>'別表3　共用部'!P82</f>
        <v>0</v>
      </c>
      <c r="F16" s="161"/>
      <c r="G16" s="133">
        <f>'別表3　共用部'!P83</f>
        <v>0</v>
      </c>
      <c r="H16" s="162"/>
      <c r="I16" s="169"/>
    </row>
    <row r="17" spans="1:11" ht="33" customHeight="1">
      <c r="A17" s="381" t="s">
        <v>423</v>
      </c>
      <c r="B17" s="382"/>
      <c r="C17" s="382"/>
      <c r="D17" s="135">
        <f t="shared" ref="D17" si="0">SUM(D15:D16)</f>
        <v>15</v>
      </c>
      <c r="E17" s="136">
        <f>SUM(E15:E16)</f>
        <v>0</v>
      </c>
      <c r="F17" s="163"/>
      <c r="G17" s="137">
        <f>SUM(G15:G16)</f>
        <v>0</v>
      </c>
      <c r="H17" s="164"/>
      <c r="I17" s="170"/>
    </row>
    <row r="18" spans="1:11" ht="33" customHeight="1">
      <c r="A18" s="139" t="s">
        <v>433</v>
      </c>
      <c r="B18" s="140" t="s">
        <v>435</v>
      </c>
      <c r="C18" s="141" t="s">
        <v>436</v>
      </c>
      <c r="D18" s="155"/>
      <c r="E18" s="156"/>
      <c r="F18" s="155"/>
      <c r="G18" s="144">
        <f>'別表4　コミュニティ'!M18</f>
        <v>0</v>
      </c>
      <c r="H18" s="165"/>
      <c r="I18" s="171"/>
    </row>
    <row r="19" spans="1:11" ht="33" customHeight="1">
      <c r="A19" s="128" t="s">
        <v>434</v>
      </c>
      <c r="B19" s="129" t="s">
        <v>435</v>
      </c>
      <c r="C19" s="130" t="s">
        <v>437</v>
      </c>
      <c r="D19" s="131">
        <f>'別表4　コミュニティ'!J60</f>
        <v>2</v>
      </c>
      <c r="E19" s="132">
        <f>'別表4　コミュニティ'!M56</f>
        <v>0</v>
      </c>
      <c r="F19" s="161"/>
      <c r="G19" s="133">
        <f>'別表4　コミュニティ'!M57</f>
        <v>0</v>
      </c>
      <c r="H19" s="162"/>
      <c r="I19" s="169"/>
    </row>
    <row r="20" spans="1:11" ht="33" customHeight="1">
      <c r="A20" s="383" t="s">
        <v>438</v>
      </c>
      <c r="B20" s="384"/>
      <c r="C20" s="384"/>
      <c r="D20" s="180">
        <f t="shared" ref="D20" si="1">SUM(D18:D19)</f>
        <v>2</v>
      </c>
      <c r="E20" s="181">
        <f>SUM(E18:E19)</f>
        <v>0</v>
      </c>
      <c r="F20" s="155"/>
      <c r="G20" s="144">
        <f>SUM(G18:G19)</f>
        <v>0</v>
      </c>
      <c r="H20" s="165"/>
      <c r="I20" s="171"/>
    </row>
    <row r="21" spans="1:11" ht="33" customHeight="1">
      <c r="A21" s="116" t="s">
        <v>424</v>
      </c>
      <c r="B21" s="370" t="s">
        <v>439</v>
      </c>
      <c r="C21" s="371"/>
      <c r="D21" s="142">
        <f>'別表5　入居者居住支援'!J32</f>
        <v>2</v>
      </c>
      <c r="E21" s="143">
        <f>'別表5　入居者居住支援'!M28</f>
        <v>0</v>
      </c>
      <c r="F21" s="157"/>
      <c r="G21" s="146">
        <f>'別表5　入居者居住支援'!M29</f>
        <v>0</v>
      </c>
      <c r="H21" s="158"/>
      <c r="I21" s="167"/>
    </row>
    <row r="22" spans="1:11" ht="33" customHeight="1">
      <c r="A22" s="116" t="s">
        <v>426</v>
      </c>
      <c r="B22" s="370" t="s">
        <v>425</v>
      </c>
      <c r="C22" s="371"/>
      <c r="D22" s="117">
        <f>'別表6　管理・運営'!J36</f>
        <v>4</v>
      </c>
      <c r="E22" s="118">
        <f>'別表6　管理・運営'!M32</f>
        <v>0</v>
      </c>
      <c r="F22" s="163"/>
      <c r="G22" s="137">
        <f>'別表6　管理・運営'!M33</f>
        <v>0</v>
      </c>
      <c r="H22" s="164"/>
      <c r="I22" s="167"/>
    </row>
    <row r="23" spans="1:11" ht="33" customHeight="1">
      <c r="A23" s="116" t="s">
        <v>458</v>
      </c>
      <c r="B23" s="370" t="s">
        <v>459</v>
      </c>
      <c r="C23" s="371"/>
      <c r="D23" s="117">
        <f>'別表7　意見反映'!J9</f>
        <v>0</v>
      </c>
      <c r="E23" s="118">
        <f>'別表7　意見反映'!M5</f>
        <v>0</v>
      </c>
      <c r="F23" s="163"/>
      <c r="G23" s="137">
        <f>'別表7　意見反映'!M6</f>
        <v>0</v>
      </c>
      <c r="H23" s="164"/>
      <c r="I23" s="167"/>
    </row>
    <row r="24" spans="1:11" ht="33" customHeight="1">
      <c r="A24" s="372" t="s">
        <v>427</v>
      </c>
      <c r="B24" s="373"/>
      <c r="C24" s="373"/>
      <c r="D24" s="135">
        <f>SUM(D11,D14,D17,D20,D21,D22,D23)</f>
        <v>47</v>
      </c>
      <c r="E24" s="136">
        <f>SUM(E11,E14,E17,E20,E21,E22,E23)</f>
        <v>0</v>
      </c>
      <c r="F24" s="194"/>
      <c r="G24" s="193">
        <f>SUM(G11,G14,G17,G20,G21,G22,G23)</f>
        <v>0</v>
      </c>
      <c r="H24" s="137">
        <v>10</v>
      </c>
      <c r="I24" s="170"/>
    </row>
    <row r="25" spans="1:11" ht="33" customHeight="1">
      <c r="A25" s="374" t="s">
        <v>428</v>
      </c>
      <c r="B25" s="375"/>
      <c r="C25" s="376"/>
      <c r="D25" s="374" t="str">
        <f>IF(E24=0,"",IF(E24=D24,"ＯＫ","適合数不足"))</f>
        <v/>
      </c>
      <c r="E25" s="376"/>
      <c r="F25" s="404" t="str">
        <f>IF(G24=0,"",IF(H24&lt;G24,"ＯＫ","適合数不足"))</f>
        <v/>
      </c>
      <c r="G25" s="405"/>
      <c r="H25" s="406"/>
      <c r="I25" s="147"/>
      <c r="K25" s="148"/>
    </row>
    <row r="26" spans="1:11" ht="15" customHeight="1">
      <c r="I26" s="108"/>
    </row>
    <row r="27" spans="1:11" s="111" customFormat="1" ht="30" customHeight="1">
      <c r="A27" s="387" t="s">
        <v>394</v>
      </c>
      <c r="B27" s="388"/>
      <c r="C27" s="389"/>
      <c r="D27" s="393" t="s">
        <v>392</v>
      </c>
      <c r="E27" s="394"/>
      <c r="F27" s="395" t="s">
        <v>393</v>
      </c>
      <c r="G27" s="396"/>
      <c r="H27" s="396"/>
      <c r="I27" s="379" t="s">
        <v>409</v>
      </c>
    </row>
    <row r="28" spans="1:11" s="111" customFormat="1" ht="62.25" customHeight="1">
      <c r="A28" s="390"/>
      <c r="B28" s="391"/>
      <c r="C28" s="392"/>
      <c r="D28" s="112" t="s">
        <v>410</v>
      </c>
      <c r="E28" s="113" t="s">
        <v>411</v>
      </c>
      <c r="F28" s="112" t="s">
        <v>410</v>
      </c>
      <c r="G28" s="114" t="s">
        <v>411</v>
      </c>
      <c r="H28" s="115" t="s">
        <v>412</v>
      </c>
      <c r="I28" s="380"/>
    </row>
    <row r="29" spans="1:11" ht="33" customHeight="1">
      <c r="A29" s="116" t="s">
        <v>413</v>
      </c>
      <c r="B29" s="370" t="s">
        <v>414</v>
      </c>
      <c r="C29" s="371"/>
      <c r="D29" s="117">
        <f>'別表1 立地'!L29</f>
        <v>2</v>
      </c>
      <c r="E29" s="118">
        <f>'別表1 立地'!O25</f>
        <v>0</v>
      </c>
      <c r="F29" s="157"/>
      <c r="G29" s="119">
        <f>'別表1 立地'!O26</f>
        <v>0</v>
      </c>
      <c r="H29" s="158"/>
      <c r="I29" s="167"/>
    </row>
    <row r="30" spans="1:11" ht="33" customHeight="1">
      <c r="A30" s="121" t="s">
        <v>415</v>
      </c>
      <c r="B30" s="122" t="s">
        <v>416</v>
      </c>
      <c r="C30" s="123" t="s">
        <v>417</v>
      </c>
      <c r="D30" s="124">
        <f>'別表2 住戸内'!R68-'別表2 住戸内'!W63</f>
        <v>5</v>
      </c>
      <c r="E30" s="125">
        <f>'別表2 住戸内'!V64</f>
        <v>0</v>
      </c>
      <c r="F30" s="159"/>
      <c r="G30" s="126">
        <f>'別表2 住戸内'!V65</f>
        <v>0</v>
      </c>
      <c r="H30" s="160"/>
      <c r="I30" s="168"/>
    </row>
    <row r="31" spans="1:11" ht="33" customHeight="1">
      <c r="A31" s="128" t="s">
        <v>418</v>
      </c>
      <c r="B31" s="129" t="s">
        <v>416</v>
      </c>
      <c r="C31" s="130" t="s">
        <v>8</v>
      </c>
      <c r="D31" s="131">
        <f>'別表2 住戸内'!R162-'別表2 住戸内'!W157</f>
        <v>10</v>
      </c>
      <c r="E31" s="132">
        <f>'別表2 住戸内'!V158</f>
        <v>0</v>
      </c>
      <c r="F31" s="161"/>
      <c r="G31" s="133">
        <f>'別表2 住戸内'!V159</f>
        <v>0</v>
      </c>
      <c r="H31" s="162"/>
      <c r="I31" s="169"/>
    </row>
    <row r="32" spans="1:11" ht="33" customHeight="1">
      <c r="A32" s="381" t="s">
        <v>419</v>
      </c>
      <c r="B32" s="382"/>
      <c r="C32" s="382"/>
      <c r="D32" s="135">
        <f>SUM(D30:D31)</f>
        <v>15</v>
      </c>
      <c r="E32" s="136">
        <f>SUM(E30:E31)</f>
        <v>0</v>
      </c>
      <c r="F32" s="163"/>
      <c r="G32" s="137">
        <f>SUM(G30:G31)</f>
        <v>0</v>
      </c>
      <c r="H32" s="164"/>
      <c r="I32" s="170"/>
    </row>
    <row r="33" spans="1:11" ht="33" customHeight="1">
      <c r="A33" s="121" t="s">
        <v>420</v>
      </c>
      <c r="B33" s="122" t="s">
        <v>421</v>
      </c>
      <c r="C33" s="123" t="s">
        <v>417</v>
      </c>
      <c r="D33" s="124">
        <f>'別表3　共用部'!R26-'別表3　共用部'!W21</f>
        <v>5</v>
      </c>
      <c r="E33" s="125">
        <f>'別表3　共用部'!V22</f>
        <v>0</v>
      </c>
      <c r="F33" s="159"/>
      <c r="G33" s="126">
        <f>'別表3　共用部'!V23</f>
        <v>0</v>
      </c>
      <c r="H33" s="160"/>
      <c r="I33" s="168"/>
    </row>
    <row r="34" spans="1:11" ht="33" customHeight="1">
      <c r="A34" s="128" t="s">
        <v>422</v>
      </c>
      <c r="B34" s="129" t="s">
        <v>421</v>
      </c>
      <c r="C34" s="130" t="s">
        <v>8</v>
      </c>
      <c r="D34" s="131">
        <f>'別表3　共用部'!R86-'別表3　共用部'!W81</f>
        <v>3</v>
      </c>
      <c r="E34" s="132">
        <f>'別表3　共用部'!V82</f>
        <v>0</v>
      </c>
      <c r="F34" s="161"/>
      <c r="G34" s="133">
        <f>'別表3　共用部'!V83</f>
        <v>0</v>
      </c>
      <c r="H34" s="162"/>
      <c r="I34" s="169"/>
    </row>
    <row r="35" spans="1:11" ht="33" customHeight="1">
      <c r="A35" s="381" t="s">
        <v>423</v>
      </c>
      <c r="B35" s="382"/>
      <c r="C35" s="382"/>
      <c r="D35" s="135">
        <f t="shared" ref="D35" si="2">SUM(D33:D34)</f>
        <v>8</v>
      </c>
      <c r="E35" s="136">
        <f>SUM(E33:E34)</f>
        <v>0</v>
      </c>
      <c r="F35" s="163"/>
      <c r="G35" s="137">
        <f>SUM(G33:G34)</f>
        <v>0</v>
      </c>
      <c r="H35" s="164"/>
      <c r="I35" s="170"/>
    </row>
    <row r="36" spans="1:11" ht="33" customHeight="1">
      <c r="A36" s="139" t="s">
        <v>433</v>
      </c>
      <c r="B36" s="140" t="s">
        <v>435</v>
      </c>
      <c r="C36" s="141" t="s">
        <v>436</v>
      </c>
      <c r="D36" s="155"/>
      <c r="E36" s="156"/>
      <c r="F36" s="155"/>
      <c r="G36" s="144">
        <f>'別表4　コミュニティ'!Q18</f>
        <v>0</v>
      </c>
      <c r="H36" s="165"/>
      <c r="I36" s="171"/>
    </row>
    <row r="37" spans="1:11" ht="33" customHeight="1">
      <c r="A37" s="128" t="s">
        <v>434</v>
      </c>
      <c r="B37" s="129" t="s">
        <v>435</v>
      </c>
      <c r="C37" s="130" t="s">
        <v>437</v>
      </c>
      <c r="D37" s="131">
        <f>'別表4　コミュニティ'!N60</f>
        <v>2</v>
      </c>
      <c r="E37" s="132">
        <f>'別表4　コミュニティ'!Q56</f>
        <v>0</v>
      </c>
      <c r="F37" s="161"/>
      <c r="G37" s="133">
        <f>'別表4　コミュニティ'!Q57</f>
        <v>0</v>
      </c>
      <c r="H37" s="162"/>
      <c r="I37" s="169"/>
    </row>
    <row r="38" spans="1:11" ht="33" customHeight="1">
      <c r="A38" s="383" t="s">
        <v>438</v>
      </c>
      <c r="B38" s="384"/>
      <c r="C38" s="384"/>
      <c r="D38" s="180">
        <f t="shared" ref="D38" si="3">SUM(D36:D37)</f>
        <v>2</v>
      </c>
      <c r="E38" s="181">
        <f>SUM(E36:E37)</f>
        <v>0</v>
      </c>
      <c r="F38" s="155"/>
      <c r="G38" s="144">
        <f>SUM(G36:G37)</f>
        <v>0</v>
      </c>
      <c r="H38" s="165"/>
      <c r="I38" s="171"/>
    </row>
    <row r="39" spans="1:11" ht="33" customHeight="1">
      <c r="A39" s="116" t="s">
        <v>424</v>
      </c>
      <c r="B39" s="370" t="s">
        <v>439</v>
      </c>
      <c r="C39" s="371"/>
      <c r="D39" s="142">
        <f>'別表5　入居者居住支援'!N32</f>
        <v>2</v>
      </c>
      <c r="E39" s="143">
        <f>'別表5　入居者居住支援'!Q28</f>
        <v>0</v>
      </c>
      <c r="F39" s="157"/>
      <c r="G39" s="146">
        <f>'別表5　入居者居住支援'!Q29</f>
        <v>0</v>
      </c>
      <c r="H39" s="158"/>
      <c r="I39" s="167"/>
    </row>
    <row r="40" spans="1:11" ht="33" customHeight="1">
      <c r="A40" s="116" t="s">
        <v>426</v>
      </c>
      <c r="B40" s="370" t="s">
        <v>425</v>
      </c>
      <c r="C40" s="371"/>
      <c r="D40" s="117">
        <f>'別表6　管理・運営'!N36</f>
        <v>4</v>
      </c>
      <c r="E40" s="118">
        <f>'別表6　管理・運営'!Q32</f>
        <v>0</v>
      </c>
      <c r="F40" s="163"/>
      <c r="G40" s="137">
        <f>'別表6　管理・運営'!Y33</f>
        <v>0</v>
      </c>
      <c r="H40" s="164"/>
      <c r="I40" s="167"/>
    </row>
    <row r="41" spans="1:11" ht="33" customHeight="1">
      <c r="A41" s="116" t="s">
        <v>458</v>
      </c>
      <c r="B41" s="370" t="s">
        <v>459</v>
      </c>
      <c r="C41" s="371"/>
      <c r="D41" s="117">
        <f>'別表7　意見反映'!N9</f>
        <v>0</v>
      </c>
      <c r="E41" s="118">
        <f>'別表7　意見反映'!Q5</f>
        <v>0</v>
      </c>
      <c r="F41" s="163"/>
      <c r="G41" s="137">
        <f>'別表7　意見反映'!Q6</f>
        <v>0</v>
      </c>
      <c r="H41" s="164"/>
      <c r="I41" s="167"/>
    </row>
    <row r="42" spans="1:11" ht="33" customHeight="1">
      <c r="A42" s="372" t="s">
        <v>427</v>
      </c>
      <c r="B42" s="373"/>
      <c r="C42" s="373"/>
      <c r="D42" s="117">
        <f>SUM(D29,D32,D35,D38,D39,D40,D41)</f>
        <v>33</v>
      </c>
      <c r="E42" s="190">
        <f>SUM(E29,E32,E35,E38,E39,E40,E41)</f>
        <v>0</v>
      </c>
      <c r="F42" s="194"/>
      <c r="G42" s="193">
        <f>SUM(G29,G32,G35,G38,G39,G40,G41)</f>
        <v>0</v>
      </c>
      <c r="H42" s="137">
        <v>10</v>
      </c>
      <c r="I42" s="170"/>
      <c r="K42" s="148"/>
    </row>
    <row r="43" spans="1:11" ht="33.6" customHeight="1">
      <c r="A43" s="374" t="s">
        <v>428</v>
      </c>
      <c r="B43" s="375"/>
      <c r="C43" s="376"/>
      <c r="D43" s="374" t="str">
        <f>IF(E42=0,"",IF(E42=D42,"ＯＫ","適合数不足"))</f>
        <v/>
      </c>
      <c r="E43" s="376"/>
      <c r="F43" s="404" t="str">
        <f>IF(G42=0,"",IF(H42&lt;=G42,"ＯＫ","適合数不足"))</f>
        <v/>
      </c>
      <c r="G43" s="405"/>
      <c r="H43" s="406"/>
      <c r="I43" s="147"/>
    </row>
    <row r="44" spans="1:11">
      <c r="I44" s="108"/>
    </row>
  </sheetData>
  <mergeCells count="34">
    <mergeCell ref="B23:C23"/>
    <mergeCell ref="H1:I1"/>
    <mergeCell ref="A4:I4"/>
    <mergeCell ref="G6:I6"/>
    <mergeCell ref="G7:I7"/>
    <mergeCell ref="A9:C10"/>
    <mergeCell ref="D9:E9"/>
    <mergeCell ref="F9:H9"/>
    <mergeCell ref="I9:I10"/>
    <mergeCell ref="B11:C11"/>
    <mergeCell ref="A14:C14"/>
    <mergeCell ref="A17:C17"/>
    <mergeCell ref="A20:C20"/>
    <mergeCell ref="B21:C21"/>
    <mergeCell ref="B22:C22"/>
    <mergeCell ref="B39:C39"/>
    <mergeCell ref="A24:C24"/>
    <mergeCell ref="A25:C25"/>
    <mergeCell ref="D25:E25"/>
    <mergeCell ref="F25:H25"/>
    <mergeCell ref="A27:C28"/>
    <mergeCell ref="D27:E27"/>
    <mergeCell ref="F27:H27"/>
    <mergeCell ref="I27:I28"/>
    <mergeCell ref="B29:C29"/>
    <mergeCell ref="A32:C32"/>
    <mergeCell ref="A35:C35"/>
    <mergeCell ref="A38:C38"/>
    <mergeCell ref="B40:C40"/>
    <mergeCell ref="A42:C42"/>
    <mergeCell ref="A43:C43"/>
    <mergeCell ref="D43:E43"/>
    <mergeCell ref="F43:H43"/>
    <mergeCell ref="B41:C41"/>
  </mergeCells>
  <phoneticPr fontId="2"/>
  <pageMargins left="0.7" right="0.7" top="0.75" bottom="0.75" header="0.3" footer="0.3"/>
  <pageSetup paperSize="8" scale="7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93089-5FB3-4517-8DC1-74D404B19E6D}">
  <sheetPr>
    <tabColor rgb="FFFFFF00"/>
    <pageSetUpPr fitToPage="1"/>
  </sheetPr>
  <dimension ref="A1:K44"/>
  <sheetViews>
    <sheetView zoomScale="70" zoomScaleNormal="70" workbookViewId="0">
      <selection activeCell="K9" sqref="K9"/>
    </sheetView>
  </sheetViews>
  <sheetFormatPr defaultColWidth="8.09765625" defaultRowHeight="13.2"/>
  <cols>
    <col min="1" max="1" width="10.5" style="104" bestFit="1" customWidth="1"/>
    <col min="2" max="2" width="26.3984375" style="104" customWidth="1"/>
    <col min="3" max="3" width="25.59765625" style="104" customWidth="1"/>
    <col min="4" max="9" width="14.3984375" style="104" customWidth="1"/>
    <col min="10" max="14" width="10.19921875" style="104" customWidth="1"/>
    <col min="15" max="16384" width="8.09765625" style="104"/>
  </cols>
  <sheetData>
    <row r="1" spans="1:9">
      <c r="A1" s="103"/>
      <c r="H1" s="407"/>
      <c r="I1" s="407"/>
    </row>
    <row r="2" spans="1:9" ht="22.5" customHeight="1">
      <c r="A2" s="105" t="s">
        <v>465</v>
      </c>
      <c r="I2" s="106"/>
    </row>
    <row r="3" spans="1:9" ht="12" customHeight="1">
      <c r="A3" s="107"/>
      <c r="I3" s="108"/>
    </row>
    <row r="4" spans="1:9" ht="30" customHeight="1">
      <c r="A4" s="398" t="s">
        <v>468</v>
      </c>
      <c r="B4" s="398"/>
      <c r="C4" s="398"/>
      <c r="D4" s="398"/>
      <c r="E4" s="398"/>
      <c r="F4" s="398"/>
      <c r="G4" s="398"/>
      <c r="H4" s="398"/>
      <c r="I4" s="398"/>
    </row>
    <row r="5" spans="1:9" ht="12" customHeight="1">
      <c r="B5" s="107"/>
      <c r="C5" s="107"/>
      <c r="D5" s="107"/>
      <c r="E5" s="107"/>
      <c r="F5" s="107"/>
      <c r="G5" s="107"/>
      <c r="H5" s="107"/>
      <c r="I5" s="107"/>
    </row>
    <row r="6" spans="1:9" ht="30" customHeight="1">
      <c r="A6" s="109"/>
      <c r="F6" s="110" t="s">
        <v>407</v>
      </c>
      <c r="G6" s="399"/>
      <c r="H6" s="399"/>
      <c r="I6" s="399"/>
    </row>
    <row r="7" spans="1:9" ht="30" customHeight="1">
      <c r="A7" s="109"/>
      <c r="F7" s="110" t="s">
        <v>408</v>
      </c>
      <c r="G7" s="400"/>
      <c r="H7" s="400"/>
      <c r="I7" s="400"/>
    </row>
    <row r="8" spans="1:9" ht="15" customHeight="1"/>
    <row r="9" spans="1:9" s="111" customFormat="1" ht="30" customHeight="1">
      <c r="A9" s="387" t="s">
        <v>240</v>
      </c>
      <c r="B9" s="388"/>
      <c r="C9" s="389"/>
      <c r="D9" s="393" t="s">
        <v>392</v>
      </c>
      <c r="E9" s="394"/>
      <c r="F9" s="395" t="s">
        <v>393</v>
      </c>
      <c r="G9" s="396"/>
      <c r="H9" s="396"/>
      <c r="I9" s="401" t="s">
        <v>409</v>
      </c>
    </row>
    <row r="10" spans="1:9" s="111" customFormat="1" ht="62.25" customHeight="1">
      <c r="A10" s="390"/>
      <c r="B10" s="391"/>
      <c r="C10" s="392"/>
      <c r="D10" s="112" t="s">
        <v>410</v>
      </c>
      <c r="E10" s="113" t="s">
        <v>411</v>
      </c>
      <c r="F10" s="112" t="s">
        <v>410</v>
      </c>
      <c r="G10" s="114" t="s">
        <v>411</v>
      </c>
      <c r="H10" s="115" t="s">
        <v>412</v>
      </c>
      <c r="I10" s="402"/>
    </row>
    <row r="11" spans="1:9" ht="33" customHeight="1">
      <c r="A11" s="116" t="s">
        <v>413</v>
      </c>
      <c r="B11" s="370" t="s">
        <v>414</v>
      </c>
      <c r="C11" s="371"/>
      <c r="D11" s="117">
        <f>'別表1 立地'!P29</f>
        <v>2</v>
      </c>
      <c r="E11" s="118">
        <f>'別表1 立地'!S25</f>
        <v>0</v>
      </c>
      <c r="F11" s="117">
        <f>COUNTIF('別表1 立地'!S4:S24,"選択")</f>
        <v>6</v>
      </c>
      <c r="G11" s="119">
        <f>'別表1 立地'!S26</f>
        <v>0</v>
      </c>
      <c r="H11" s="119">
        <v>2</v>
      </c>
      <c r="I11" s="120">
        <f>SUM(D11,F11)</f>
        <v>8</v>
      </c>
    </row>
    <row r="12" spans="1:9" ht="33" customHeight="1">
      <c r="A12" s="121" t="s">
        <v>415</v>
      </c>
      <c r="B12" s="122" t="s">
        <v>416</v>
      </c>
      <c r="C12" s="123" t="s">
        <v>417</v>
      </c>
      <c r="D12" s="124">
        <f>'別表2 住戸内'!X68-'別表2 住戸内'!AC63</f>
        <v>9</v>
      </c>
      <c r="E12" s="125">
        <f>'別表2 住戸内'!AB64</f>
        <v>0</v>
      </c>
      <c r="F12" s="203">
        <f>COUNTIF('別表2 住戸内'!AA5:AA62,"選択")</f>
        <v>9</v>
      </c>
      <c r="G12" s="200">
        <f>'別表2 住戸内'!AB65</f>
        <v>0</v>
      </c>
      <c r="H12" s="200">
        <v>4</v>
      </c>
      <c r="I12" s="127">
        <f>SUM(D12,F12)</f>
        <v>18</v>
      </c>
    </row>
    <row r="13" spans="1:9" ht="33" customHeight="1">
      <c r="A13" s="128" t="s">
        <v>418</v>
      </c>
      <c r="B13" s="129" t="s">
        <v>416</v>
      </c>
      <c r="C13" s="130" t="s">
        <v>8</v>
      </c>
      <c r="D13" s="131">
        <f>'別表2 住戸内'!X162-'別表2 住戸内'!AC157</f>
        <v>15</v>
      </c>
      <c r="E13" s="132">
        <f>'別表2 住戸内'!AB158</f>
        <v>0</v>
      </c>
      <c r="F13" s="204">
        <f>COUNTIF('別表2 住戸内'!AA76:AA156,"選択")</f>
        <v>19</v>
      </c>
      <c r="G13" s="205">
        <f>'別表2 住戸内'!AB159</f>
        <v>0</v>
      </c>
      <c r="H13" s="205">
        <v>10</v>
      </c>
      <c r="I13" s="134">
        <f>SUM(D13,F13)</f>
        <v>34</v>
      </c>
    </row>
    <row r="14" spans="1:9" ht="33" customHeight="1">
      <c r="A14" s="381" t="s">
        <v>419</v>
      </c>
      <c r="B14" s="382"/>
      <c r="C14" s="382"/>
      <c r="D14" s="135">
        <f>SUM(D12:D13)</f>
        <v>24</v>
      </c>
      <c r="E14" s="136">
        <f>SUM(E12:E13)</f>
        <v>0</v>
      </c>
      <c r="F14" s="206">
        <f t="shared" ref="F14" si="0">SUM(F12:F13)</f>
        <v>28</v>
      </c>
      <c r="G14" s="207">
        <f>SUM(G12:G13)</f>
        <v>0</v>
      </c>
      <c r="H14" s="207">
        <f>SUM(H12:H13)</f>
        <v>14</v>
      </c>
      <c r="I14" s="138">
        <f t="shared" ref="I14:I23" si="1">SUM(D14,F14)</f>
        <v>52</v>
      </c>
    </row>
    <row r="15" spans="1:9" ht="33" customHeight="1">
      <c r="A15" s="121" t="s">
        <v>420</v>
      </c>
      <c r="B15" s="122" t="s">
        <v>421</v>
      </c>
      <c r="C15" s="123" t="s">
        <v>417</v>
      </c>
      <c r="D15" s="124">
        <f>'別表3　共用部'!X26-'別表3　共用部'!W21</f>
        <v>7</v>
      </c>
      <c r="E15" s="125">
        <f>'別表3　共用部'!AB22</f>
        <v>0</v>
      </c>
      <c r="F15" s="203">
        <f>COUNTIF('別表3　共用部'!AA5:AA20,"選択")</f>
        <v>2</v>
      </c>
      <c r="G15" s="200">
        <f>'別表3　共用部'!AB23</f>
        <v>0</v>
      </c>
      <c r="H15" s="200">
        <v>1</v>
      </c>
      <c r="I15" s="127">
        <f t="shared" si="1"/>
        <v>9</v>
      </c>
    </row>
    <row r="16" spans="1:9" ht="33" customHeight="1">
      <c r="A16" s="128" t="s">
        <v>422</v>
      </c>
      <c r="B16" s="129" t="s">
        <v>421</v>
      </c>
      <c r="C16" s="130" t="s">
        <v>8</v>
      </c>
      <c r="D16" s="131">
        <f>'別表3　共用部'!X86-'別表3　共用部'!AC81</f>
        <v>8</v>
      </c>
      <c r="E16" s="132">
        <f>'別表3　共用部'!AB82</f>
        <v>0</v>
      </c>
      <c r="F16" s="204">
        <f>COUNTIF('別表3　共用部'!AA33:AA80,"選択")</f>
        <v>10</v>
      </c>
      <c r="G16" s="205">
        <f>'別表3　共用部'!AB83</f>
        <v>0</v>
      </c>
      <c r="H16" s="205">
        <v>2</v>
      </c>
      <c r="I16" s="134">
        <f t="shared" si="1"/>
        <v>18</v>
      </c>
    </row>
    <row r="17" spans="1:11" ht="33" customHeight="1">
      <c r="A17" s="381" t="s">
        <v>423</v>
      </c>
      <c r="B17" s="382"/>
      <c r="C17" s="382"/>
      <c r="D17" s="135">
        <f t="shared" ref="D17:F17" si="2">SUM(D15:D16)</f>
        <v>15</v>
      </c>
      <c r="E17" s="136">
        <f>SUM(E15:E16)</f>
        <v>0</v>
      </c>
      <c r="F17" s="206">
        <f t="shared" si="2"/>
        <v>12</v>
      </c>
      <c r="G17" s="207">
        <f>SUM(G15:G16)</f>
        <v>0</v>
      </c>
      <c r="H17" s="207">
        <f>SUM(H15:H16)</f>
        <v>3</v>
      </c>
      <c r="I17" s="138">
        <f t="shared" si="1"/>
        <v>27</v>
      </c>
    </row>
    <row r="18" spans="1:11" ht="33" customHeight="1">
      <c r="A18" s="139" t="s">
        <v>433</v>
      </c>
      <c r="B18" s="140" t="s">
        <v>435</v>
      </c>
      <c r="C18" s="141" t="s">
        <v>436</v>
      </c>
      <c r="D18" s="155"/>
      <c r="E18" s="156"/>
      <c r="F18" s="208">
        <f>COUNTIF('別表4　コミュニティ'!U4:U16,"選択")</f>
        <v>3</v>
      </c>
      <c r="G18" s="209">
        <f>'別表4　コミュニティ'!U18</f>
        <v>0</v>
      </c>
      <c r="H18" s="209">
        <v>1</v>
      </c>
      <c r="I18" s="145">
        <f t="shared" ref="I18:I20" si="3">SUM(D18,F18)</f>
        <v>3</v>
      </c>
    </row>
    <row r="19" spans="1:11" ht="33" customHeight="1">
      <c r="A19" s="128" t="s">
        <v>434</v>
      </c>
      <c r="B19" s="129" t="s">
        <v>435</v>
      </c>
      <c r="C19" s="130" t="s">
        <v>437</v>
      </c>
      <c r="D19" s="131">
        <f>'別表4　コミュニティ'!R60</f>
        <v>2</v>
      </c>
      <c r="E19" s="132">
        <f>'別表4　コミュニティ'!U56</f>
        <v>0</v>
      </c>
      <c r="F19" s="204">
        <f>COUNTIF('別表4　コミュニティ'!U27:U55,"選択")</f>
        <v>3</v>
      </c>
      <c r="G19" s="205">
        <f>'別表4　コミュニティ'!U57</f>
        <v>0</v>
      </c>
      <c r="H19" s="205">
        <v>1</v>
      </c>
      <c r="I19" s="134">
        <f t="shared" si="3"/>
        <v>5</v>
      </c>
    </row>
    <row r="20" spans="1:11" ht="33" customHeight="1">
      <c r="A20" s="383" t="s">
        <v>438</v>
      </c>
      <c r="B20" s="384"/>
      <c r="C20" s="384"/>
      <c r="D20" s="180">
        <f>SUM(D18:D19)</f>
        <v>2</v>
      </c>
      <c r="E20" s="181">
        <f>SUM(E18:E19)</f>
        <v>0</v>
      </c>
      <c r="F20" s="208">
        <f t="shared" ref="F20" si="4">SUM(F18:F19)</f>
        <v>6</v>
      </c>
      <c r="G20" s="209">
        <f>SUM(G18:G19)</f>
        <v>0</v>
      </c>
      <c r="H20" s="209">
        <f>SUM(H18:H19)</f>
        <v>2</v>
      </c>
      <c r="I20" s="145">
        <f t="shared" si="3"/>
        <v>8</v>
      </c>
    </row>
    <row r="21" spans="1:11" ht="33" customHeight="1">
      <c r="A21" s="116" t="s">
        <v>424</v>
      </c>
      <c r="B21" s="370" t="s">
        <v>439</v>
      </c>
      <c r="C21" s="371"/>
      <c r="D21" s="142">
        <f>'別表5　入居者居住支援'!R32</f>
        <v>2</v>
      </c>
      <c r="E21" s="143">
        <f>'別表5　入居者居住支援'!U28</f>
        <v>0</v>
      </c>
      <c r="F21" s="210">
        <f>COUNTIF('別表5　入居者居住支援'!U4:U27,"選択")</f>
        <v>5</v>
      </c>
      <c r="G21" s="211">
        <f>'別表5　入居者居住支援'!U29</f>
        <v>0</v>
      </c>
      <c r="H21" s="408">
        <v>3</v>
      </c>
      <c r="I21" s="120">
        <f>SUM(D21,F21)</f>
        <v>7</v>
      </c>
    </row>
    <row r="22" spans="1:11" ht="33" customHeight="1">
      <c r="A22" s="116" t="s">
        <v>426</v>
      </c>
      <c r="B22" s="370" t="s">
        <v>425</v>
      </c>
      <c r="C22" s="371"/>
      <c r="D22" s="117">
        <f>'別表6　管理・運営'!R36</f>
        <v>4</v>
      </c>
      <c r="E22" s="118">
        <f>'別表6　管理・運営'!U32</f>
        <v>0</v>
      </c>
      <c r="F22" s="206">
        <f>COUNTIF('別表6　管理・運営'!U4:U31,"選択")</f>
        <v>4</v>
      </c>
      <c r="G22" s="207">
        <f>'別表6　管理・運営'!U33</f>
        <v>0</v>
      </c>
      <c r="H22" s="409"/>
      <c r="I22" s="120">
        <f t="shared" si="1"/>
        <v>8</v>
      </c>
    </row>
    <row r="23" spans="1:11" ht="33" customHeight="1">
      <c r="A23" s="116" t="s">
        <v>458</v>
      </c>
      <c r="B23" s="370" t="s">
        <v>459</v>
      </c>
      <c r="C23" s="371"/>
      <c r="D23" s="135">
        <f>'別表7　意見反映'!R9</f>
        <v>0</v>
      </c>
      <c r="E23" s="136">
        <f>'別表7　意見反映'!U5</f>
        <v>0</v>
      </c>
      <c r="F23" s="206">
        <f>COUNTIF('別表7　意見反映'!U4,"選択")</f>
        <v>1</v>
      </c>
      <c r="G23" s="207">
        <f>'別表7　意見反映'!U6</f>
        <v>0</v>
      </c>
      <c r="H23" s="410"/>
      <c r="I23" s="120">
        <f t="shared" si="1"/>
        <v>1</v>
      </c>
    </row>
    <row r="24" spans="1:11" ht="33" customHeight="1">
      <c r="A24" s="372" t="s">
        <v>427</v>
      </c>
      <c r="B24" s="373"/>
      <c r="C24" s="373"/>
      <c r="D24" s="117">
        <f>SUM(D11,D14,D17,D20,D21,D22,D23)</f>
        <v>49</v>
      </c>
      <c r="E24" s="190">
        <f t="shared" ref="E24:I24" si="5">SUM(E11,E14,E17,E20,E21,E22,E23)</f>
        <v>0</v>
      </c>
      <c r="F24" s="210">
        <f t="shared" si="5"/>
        <v>62</v>
      </c>
      <c r="G24" s="211">
        <f t="shared" si="5"/>
        <v>0</v>
      </c>
      <c r="H24" s="212">
        <f>SUM(H11,H14,H17,H20,H21,H22,H23)</f>
        <v>24</v>
      </c>
      <c r="I24" s="120">
        <f t="shared" si="5"/>
        <v>111</v>
      </c>
    </row>
    <row r="25" spans="1:11" ht="33" customHeight="1">
      <c r="A25" s="374" t="s">
        <v>428</v>
      </c>
      <c r="B25" s="375"/>
      <c r="C25" s="376"/>
      <c r="D25" s="374" t="str">
        <f>IF(E24=0,"",IF(E24=D24,"ＯＫ","適合数不足"))</f>
        <v/>
      </c>
      <c r="E25" s="376"/>
      <c r="F25" s="411" t="str">
        <f>IF(G24=0,"",IF(OR(G11&lt;H11,G14&lt;H14,G17&lt;H17,G20&lt;H20,G21+G22+G23&lt;H21,),"各基準別適合数不足",IF(E24+G24&gt;=I24,"ＯＫ","適合数不足")))</f>
        <v/>
      </c>
      <c r="G25" s="412"/>
      <c r="H25" s="412"/>
      <c r="I25" s="147"/>
      <c r="K25" s="148"/>
    </row>
    <row r="26" spans="1:11" ht="15" customHeight="1">
      <c r="F26" s="8"/>
      <c r="G26" s="8"/>
      <c r="H26" s="8"/>
      <c r="I26" s="108"/>
    </row>
    <row r="27" spans="1:11" s="111" customFormat="1" ht="30" customHeight="1">
      <c r="A27" s="387" t="s">
        <v>394</v>
      </c>
      <c r="B27" s="388"/>
      <c r="C27" s="389"/>
      <c r="D27" s="393" t="s">
        <v>392</v>
      </c>
      <c r="E27" s="394"/>
      <c r="F27" s="414" t="s">
        <v>393</v>
      </c>
      <c r="G27" s="415"/>
      <c r="H27" s="415"/>
      <c r="I27" s="379" t="s">
        <v>409</v>
      </c>
    </row>
    <row r="28" spans="1:11" s="111" customFormat="1" ht="62.25" customHeight="1">
      <c r="A28" s="390"/>
      <c r="B28" s="391"/>
      <c r="C28" s="392"/>
      <c r="D28" s="112" t="s">
        <v>410</v>
      </c>
      <c r="E28" s="113" t="s">
        <v>411</v>
      </c>
      <c r="F28" s="213" t="s">
        <v>410</v>
      </c>
      <c r="G28" s="214" t="s">
        <v>411</v>
      </c>
      <c r="H28" s="215" t="s">
        <v>412</v>
      </c>
      <c r="I28" s="380"/>
    </row>
    <row r="29" spans="1:11" ht="33" customHeight="1">
      <c r="A29" s="116" t="s">
        <v>413</v>
      </c>
      <c r="B29" s="370" t="s">
        <v>414</v>
      </c>
      <c r="C29" s="371"/>
      <c r="D29" s="117">
        <f>'別表1 立地'!T29</f>
        <v>2</v>
      </c>
      <c r="E29" s="118">
        <f>'別表1 立地'!W25</f>
        <v>0</v>
      </c>
      <c r="F29" s="210">
        <f>COUNTIF('別表1 立地'!W4:W24,"選択")</f>
        <v>6</v>
      </c>
      <c r="G29" s="216">
        <f>'別表1 立地'!W26</f>
        <v>0</v>
      </c>
      <c r="H29" s="216">
        <v>2</v>
      </c>
      <c r="I29" s="120">
        <f>SUM(D29,F29)</f>
        <v>8</v>
      </c>
    </row>
    <row r="30" spans="1:11" ht="33" customHeight="1">
      <c r="A30" s="121" t="s">
        <v>415</v>
      </c>
      <c r="B30" s="122" t="s">
        <v>416</v>
      </c>
      <c r="C30" s="123" t="s">
        <v>417</v>
      </c>
      <c r="D30" s="124">
        <f>'別表2 住戸内'!AD68-'別表2 住戸内'!AI63</f>
        <v>7</v>
      </c>
      <c r="E30" s="125">
        <f>'別表2 住戸内'!AH64</f>
        <v>0</v>
      </c>
      <c r="F30" s="203">
        <f>COUNTIF('別表2 住戸内'!AG5:AG62,"選択")</f>
        <v>11</v>
      </c>
      <c r="G30" s="200">
        <f>'別表2 住戸内'!AH65</f>
        <v>0</v>
      </c>
      <c r="H30" s="200">
        <v>5</v>
      </c>
      <c r="I30" s="127">
        <f>SUM(D30,F30)</f>
        <v>18</v>
      </c>
    </row>
    <row r="31" spans="1:11" ht="33" customHeight="1">
      <c r="A31" s="128" t="s">
        <v>418</v>
      </c>
      <c r="B31" s="129" t="s">
        <v>416</v>
      </c>
      <c r="C31" s="130" t="s">
        <v>8</v>
      </c>
      <c r="D31" s="131">
        <f>'別表2 住戸内'!AD162-'別表2 住戸内'!AI157</f>
        <v>13</v>
      </c>
      <c r="E31" s="132">
        <f>'別表2 住戸内'!AH158</f>
        <v>0</v>
      </c>
      <c r="F31" s="204">
        <f>COUNTIF('別表2 住戸内'!AG76:AG156,"選択")</f>
        <v>21</v>
      </c>
      <c r="G31" s="205">
        <f>'別表2 住戸内'!AH159</f>
        <v>0</v>
      </c>
      <c r="H31" s="205">
        <v>9</v>
      </c>
      <c r="I31" s="134">
        <f t="shared" ref="I31:I38" si="6">SUM(D31,F31)</f>
        <v>34</v>
      </c>
    </row>
    <row r="32" spans="1:11" ht="33" customHeight="1">
      <c r="A32" s="381" t="s">
        <v>419</v>
      </c>
      <c r="B32" s="382"/>
      <c r="C32" s="382"/>
      <c r="D32" s="135">
        <f>SUM(D30:D31)</f>
        <v>20</v>
      </c>
      <c r="E32" s="136">
        <f>SUM(E30:E31)</f>
        <v>0</v>
      </c>
      <c r="F32" s="206">
        <f t="shared" ref="F32" si="7">SUM(F30:F31)</f>
        <v>32</v>
      </c>
      <c r="G32" s="207">
        <f>SUM(G30:G31)</f>
        <v>0</v>
      </c>
      <c r="H32" s="207">
        <f>SUM(H30:H31)</f>
        <v>14</v>
      </c>
      <c r="I32" s="138">
        <f t="shared" si="6"/>
        <v>52</v>
      </c>
    </row>
    <row r="33" spans="1:11" ht="33" customHeight="1">
      <c r="A33" s="121" t="s">
        <v>420</v>
      </c>
      <c r="B33" s="122" t="s">
        <v>421</v>
      </c>
      <c r="C33" s="123" t="s">
        <v>417</v>
      </c>
      <c r="D33" s="124">
        <f>'別表3　共用部'!AD26-'別表3　共用部'!AI21</f>
        <v>6</v>
      </c>
      <c r="E33" s="125">
        <f>'別表3　共用部'!AH22</f>
        <v>0</v>
      </c>
      <c r="F33" s="203">
        <f>COUNTIF('別表3　共用部'!AG5:AG20,"選択")</f>
        <v>3</v>
      </c>
      <c r="G33" s="200">
        <f>'別表3　共用部'!AH23</f>
        <v>0</v>
      </c>
      <c r="H33" s="200">
        <v>1</v>
      </c>
      <c r="I33" s="127">
        <f t="shared" si="6"/>
        <v>9</v>
      </c>
    </row>
    <row r="34" spans="1:11" ht="33" customHeight="1">
      <c r="A34" s="128" t="s">
        <v>422</v>
      </c>
      <c r="B34" s="129" t="s">
        <v>421</v>
      </c>
      <c r="C34" s="130" t="s">
        <v>8</v>
      </c>
      <c r="D34" s="131">
        <f>'別表3　共用部'!AD86-'別表3　共用部'!AI81</f>
        <v>3</v>
      </c>
      <c r="E34" s="132">
        <f>'別表3　共用部'!AH82</f>
        <v>0</v>
      </c>
      <c r="F34" s="204">
        <f>COUNTIF('別表3　共用部'!AG34:AG80,"選択")</f>
        <v>16</v>
      </c>
      <c r="G34" s="205">
        <f>'別表3　共用部'!AH83</f>
        <v>0</v>
      </c>
      <c r="H34" s="205">
        <v>4</v>
      </c>
      <c r="I34" s="134">
        <f t="shared" si="6"/>
        <v>19</v>
      </c>
    </row>
    <row r="35" spans="1:11" ht="33" customHeight="1">
      <c r="A35" s="381" t="s">
        <v>423</v>
      </c>
      <c r="B35" s="382"/>
      <c r="C35" s="382"/>
      <c r="D35" s="135">
        <f t="shared" ref="D35" si="8">SUM(D33:D34)</f>
        <v>9</v>
      </c>
      <c r="E35" s="136">
        <f>SUM(E33:E34)</f>
        <v>0</v>
      </c>
      <c r="F35" s="206">
        <f t="shared" ref="F35" si="9">SUM(F33:F34)</f>
        <v>19</v>
      </c>
      <c r="G35" s="207">
        <f>SUM(G33:G34)</f>
        <v>0</v>
      </c>
      <c r="H35" s="207">
        <f>SUM(H33:H34)</f>
        <v>5</v>
      </c>
      <c r="I35" s="138">
        <f t="shared" si="6"/>
        <v>28</v>
      </c>
    </row>
    <row r="36" spans="1:11" ht="33" customHeight="1">
      <c r="A36" s="139" t="s">
        <v>433</v>
      </c>
      <c r="B36" s="140" t="s">
        <v>435</v>
      </c>
      <c r="C36" s="141" t="s">
        <v>436</v>
      </c>
      <c r="D36" s="155"/>
      <c r="E36" s="156"/>
      <c r="F36" s="208">
        <f>COUNTIF('別表4　コミュニティ'!Y4:Y16,"選択")</f>
        <v>3</v>
      </c>
      <c r="G36" s="209">
        <f>'別表4　コミュニティ'!Y18</f>
        <v>0</v>
      </c>
      <c r="H36" s="209">
        <v>1</v>
      </c>
      <c r="I36" s="145">
        <f t="shared" si="6"/>
        <v>3</v>
      </c>
    </row>
    <row r="37" spans="1:11" ht="33" customHeight="1">
      <c r="A37" s="128" t="s">
        <v>434</v>
      </c>
      <c r="B37" s="129" t="s">
        <v>435</v>
      </c>
      <c r="C37" s="130" t="s">
        <v>437</v>
      </c>
      <c r="D37" s="131">
        <f>'別表4　コミュニティ'!V60</f>
        <v>2</v>
      </c>
      <c r="E37" s="132">
        <f>'別表4　コミュニティ'!Y56</f>
        <v>0</v>
      </c>
      <c r="F37" s="204">
        <f>COUNTIF('別表4　コミュニティ'!Y27:Y55,"選択")</f>
        <v>3</v>
      </c>
      <c r="G37" s="205">
        <f>'別表4　コミュニティ'!Y57</f>
        <v>0</v>
      </c>
      <c r="H37" s="205">
        <v>1</v>
      </c>
      <c r="I37" s="134">
        <f t="shared" si="6"/>
        <v>5</v>
      </c>
    </row>
    <row r="38" spans="1:11" ht="33" customHeight="1">
      <c r="A38" s="383" t="s">
        <v>438</v>
      </c>
      <c r="B38" s="384"/>
      <c r="C38" s="384"/>
      <c r="D38" s="180">
        <f t="shared" ref="D38" si="10">SUM(D36:D37)</f>
        <v>2</v>
      </c>
      <c r="E38" s="181">
        <f>SUM(E36:E37)</f>
        <v>0</v>
      </c>
      <c r="F38" s="208">
        <f t="shared" ref="F38" si="11">SUM(F36:F37)</f>
        <v>6</v>
      </c>
      <c r="G38" s="209">
        <f>SUM(G36:G37)</f>
        <v>0</v>
      </c>
      <c r="H38" s="209">
        <f>SUM(H36:H37)</f>
        <v>2</v>
      </c>
      <c r="I38" s="145">
        <f t="shared" si="6"/>
        <v>8</v>
      </c>
    </row>
    <row r="39" spans="1:11" ht="33" customHeight="1">
      <c r="A39" s="116" t="s">
        <v>424</v>
      </c>
      <c r="B39" s="370" t="s">
        <v>439</v>
      </c>
      <c r="C39" s="371"/>
      <c r="D39" s="142">
        <f>'別表5　入居者居住支援'!V32</f>
        <v>2</v>
      </c>
      <c r="E39" s="143">
        <f>'別表6　管理・運営'!Y32</f>
        <v>0</v>
      </c>
      <c r="F39" s="210">
        <f>COUNTIF('別表5　入居者居住支援'!Y4:Y27,"選択")</f>
        <v>5</v>
      </c>
      <c r="G39" s="211">
        <f>'別表5　入居者居住支援'!Y29</f>
        <v>0</v>
      </c>
      <c r="H39" s="408">
        <v>3</v>
      </c>
      <c r="I39" s="120">
        <f>SUM(D39,F39)</f>
        <v>7</v>
      </c>
    </row>
    <row r="40" spans="1:11" ht="33" customHeight="1">
      <c r="A40" s="116" t="s">
        <v>426</v>
      </c>
      <c r="B40" s="370" t="s">
        <v>425</v>
      </c>
      <c r="C40" s="371"/>
      <c r="D40" s="117">
        <f>'別表6　管理・運営'!V36</f>
        <v>4</v>
      </c>
      <c r="E40" s="118">
        <f>'別表6　管理・運営'!Y32</f>
        <v>0</v>
      </c>
      <c r="F40" s="206">
        <f>COUNTIF('別表6　管理・運営'!Y4:Y31,"選択")</f>
        <v>4</v>
      </c>
      <c r="G40" s="207">
        <f>'別表6　管理・運営'!Y33</f>
        <v>0</v>
      </c>
      <c r="H40" s="409"/>
      <c r="I40" s="120">
        <f t="shared" ref="I40:I42" si="12">SUM(D40,F40)</f>
        <v>8</v>
      </c>
    </row>
    <row r="41" spans="1:11" ht="33" customHeight="1">
      <c r="A41" s="116" t="s">
        <v>458</v>
      </c>
      <c r="B41" s="370" t="s">
        <v>459</v>
      </c>
      <c r="C41" s="371"/>
      <c r="D41" s="135">
        <f>'別表7　意見反映'!V9</f>
        <v>0</v>
      </c>
      <c r="E41" s="136">
        <f>'別表7　意見反映'!Y5</f>
        <v>0</v>
      </c>
      <c r="F41" s="206">
        <f>COUNTIF('別表7　意見反映'!Y4,"選択")</f>
        <v>1</v>
      </c>
      <c r="G41" s="207">
        <f>'別表7　意見反映'!Y6</f>
        <v>0</v>
      </c>
      <c r="H41" s="410"/>
      <c r="I41" s="120">
        <f t="shared" si="12"/>
        <v>1</v>
      </c>
    </row>
    <row r="42" spans="1:11" ht="33" customHeight="1">
      <c r="A42" s="372" t="s">
        <v>427</v>
      </c>
      <c r="B42" s="373"/>
      <c r="C42" s="373"/>
      <c r="D42" s="135">
        <f>SUM(D29,D32,D35,D38,D39,D40)</f>
        <v>39</v>
      </c>
      <c r="E42" s="136">
        <f t="shared" ref="E42" si="13">SUM(E29,E32,E35,E38,E39,E40)</f>
        <v>0</v>
      </c>
      <c r="F42" s="206">
        <f>SUM(F29,F32,F35,F38,F39,F40,F41)</f>
        <v>73</v>
      </c>
      <c r="G42" s="207">
        <f t="shared" ref="G42" si="14">SUM(G29,G32,G35,G38,G39,G40)</f>
        <v>0</v>
      </c>
      <c r="H42" s="207">
        <f t="shared" ref="H42" si="15">SUM(H29,H32,H35,H38,H39,H40)</f>
        <v>26</v>
      </c>
      <c r="I42" s="138">
        <f t="shared" si="12"/>
        <v>112</v>
      </c>
      <c r="K42" s="148"/>
    </row>
    <row r="43" spans="1:11" ht="33.6" customHeight="1">
      <c r="A43" s="374" t="s">
        <v>428</v>
      </c>
      <c r="B43" s="375"/>
      <c r="C43" s="376"/>
      <c r="D43" s="374" t="str">
        <f>IF(E42=0,"",IF(E42=D42,"ＯＫ","適合数不足"))</f>
        <v/>
      </c>
      <c r="E43" s="376"/>
      <c r="F43" s="413" t="str">
        <f>IF(G42=0,"",IF(OR(G29&lt;H29,G32&lt;H32,G35&lt;H35,G38&lt;H38,G39+G40+G41&lt;H39),"各基準別適合数不足",IF(E42+G42&gt;=I42,"ＯＫ","適合数不足")))</f>
        <v/>
      </c>
      <c r="G43" s="375"/>
      <c r="H43" s="375"/>
      <c r="I43" s="147"/>
    </row>
    <row r="44" spans="1:11">
      <c r="I44" s="108"/>
    </row>
  </sheetData>
  <mergeCells count="36">
    <mergeCell ref="B11:C11"/>
    <mergeCell ref="A14:C14"/>
    <mergeCell ref="A17:C17"/>
    <mergeCell ref="B21:C21"/>
    <mergeCell ref="A20:C20"/>
    <mergeCell ref="H1:I1"/>
    <mergeCell ref="A4:I4"/>
    <mergeCell ref="A9:C10"/>
    <mergeCell ref="D9:E9"/>
    <mergeCell ref="F9:H9"/>
    <mergeCell ref="I9:I10"/>
    <mergeCell ref="G6:I6"/>
    <mergeCell ref="G7:I7"/>
    <mergeCell ref="A43:C43"/>
    <mergeCell ref="D43:E43"/>
    <mergeCell ref="F43:H43"/>
    <mergeCell ref="A42:C42"/>
    <mergeCell ref="I27:I28"/>
    <mergeCell ref="B29:C29"/>
    <mergeCell ref="A32:C32"/>
    <mergeCell ref="A35:C35"/>
    <mergeCell ref="A27:C28"/>
    <mergeCell ref="D27:E27"/>
    <mergeCell ref="F27:H27"/>
    <mergeCell ref="A38:C38"/>
    <mergeCell ref="B23:C23"/>
    <mergeCell ref="H21:H23"/>
    <mergeCell ref="B41:C41"/>
    <mergeCell ref="H39:H41"/>
    <mergeCell ref="B39:C39"/>
    <mergeCell ref="B40:C40"/>
    <mergeCell ref="A24:C24"/>
    <mergeCell ref="A25:C25"/>
    <mergeCell ref="D25:E25"/>
    <mergeCell ref="F25:H25"/>
    <mergeCell ref="B22:C22"/>
  </mergeCells>
  <phoneticPr fontId="2"/>
  <pageMargins left="0.7" right="0.7" top="0.75" bottom="0.75" header="0.3" footer="0.3"/>
  <pageSetup paperSize="9" scale="5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1AB68-1D3A-47A2-A7E1-00988E3AFA12}">
  <sheetPr>
    <tabColor rgb="FFFFFF00"/>
    <pageSetUpPr fitToPage="1"/>
  </sheetPr>
  <dimension ref="A1:Z31"/>
  <sheetViews>
    <sheetView zoomScale="85" zoomScaleNormal="85" workbookViewId="0">
      <pane xSplit="6" ySplit="3" topLeftCell="G4" activePane="bottomRight" state="frozen"/>
      <selection pane="topRight" activeCell="G1" sqref="G1"/>
      <selection pane="bottomLeft" activeCell="A4" sqref="A4"/>
      <selection pane="bottomRight" activeCell="Y6" sqref="Y6"/>
    </sheetView>
  </sheetViews>
  <sheetFormatPr defaultRowHeight="18"/>
  <cols>
    <col min="1" max="1" width="5.19921875" style="40" customWidth="1"/>
    <col min="2" max="2" width="12.8984375" style="47" customWidth="1"/>
    <col min="3" max="4" width="3.3984375" style="44" customWidth="1"/>
    <col min="5" max="5" width="5.296875" style="44" customWidth="1"/>
    <col min="6" max="6" width="67.59765625" style="44" customWidth="1"/>
    <col min="7" max="7" width="13.8984375" style="40" customWidth="1"/>
    <col min="8" max="8" width="5.296875" style="40" customWidth="1"/>
    <col min="9" max="10" width="5.296875" style="40" hidden="1" customWidth="1"/>
    <col min="11" max="12" width="5.296875" style="40" customWidth="1"/>
    <col min="13" max="14" width="5.296875" style="40" hidden="1" customWidth="1"/>
    <col min="15" max="16" width="5.296875" style="40" customWidth="1"/>
    <col min="17" max="18" width="5.296875" style="40" hidden="1" customWidth="1"/>
    <col min="19" max="20" width="5.296875" style="40" customWidth="1"/>
    <col min="21" max="22" width="5.296875" style="42" hidden="1" customWidth="1"/>
    <col min="23" max="23" width="5.296875" style="42" customWidth="1"/>
    <col min="24" max="24" width="3.5" style="42" hidden="1" customWidth="1"/>
    <col min="25" max="26" width="25.69921875" style="42" customWidth="1"/>
    <col min="27" max="16384" width="8.796875" style="42"/>
  </cols>
  <sheetData>
    <row r="1" spans="1:26">
      <c r="A1" s="46" t="s">
        <v>469</v>
      </c>
    </row>
    <row r="2" spans="1:26">
      <c r="A2" s="314" t="s">
        <v>0</v>
      </c>
      <c r="B2" s="314"/>
      <c r="C2" s="315" t="s">
        <v>1</v>
      </c>
      <c r="D2" s="315"/>
      <c r="E2" s="315"/>
      <c r="F2" s="315"/>
      <c r="G2" s="182" t="s">
        <v>451</v>
      </c>
      <c r="H2" s="314" t="s">
        <v>452</v>
      </c>
      <c r="I2" s="314"/>
      <c r="J2" s="314"/>
      <c r="K2" s="314"/>
      <c r="L2" s="314"/>
      <c r="M2" s="314"/>
      <c r="N2" s="314"/>
      <c r="O2" s="314"/>
      <c r="P2" s="314" t="s">
        <v>453</v>
      </c>
      <c r="Q2" s="314"/>
      <c r="R2" s="314"/>
      <c r="S2" s="314"/>
      <c r="T2" s="314"/>
      <c r="U2" s="314"/>
      <c r="V2" s="314"/>
      <c r="W2" s="314"/>
      <c r="Y2" s="284" t="s">
        <v>553</v>
      </c>
      <c r="Z2" s="284" t="s">
        <v>554</v>
      </c>
    </row>
    <row r="3" spans="1:26">
      <c r="A3" s="314"/>
      <c r="B3" s="314"/>
      <c r="C3" s="315"/>
      <c r="D3" s="315"/>
      <c r="E3" s="315"/>
      <c r="F3" s="315"/>
      <c r="G3" s="45" t="s">
        <v>394</v>
      </c>
      <c r="H3" s="314" t="s">
        <v>240</v>
      </c>
      <c r="I3" s="314"/>
      <c r="J3" s="314"/>
      <c r="K3" s="314"/>
      <c r="L3" s="314" t="s">
        <v>394</v>
      </c>
      <c r="M3" s="314"/>
      <c r="N3" s="314"/>
      <c r="O3" s="314"/>
      <c r="P3" s="314" t="s">
        <v>240</v>
      </c>
      <c r="Q3" s="314"/>
      <c r="R3" s="314"/>
      <c r="S3" s="314"/>
      <c r="T3" s="314" t="s">
        <v>394</v>
      </c>
      <c r="U3" s="314"/>
      <c r="V3" s="314"/>
      <c r="W3" s="314"/>
      <c r="Y3" s="285"/>
      <c r="Z3" s="285"/>
    </row>
    <row r="4" spans="1:26" ht="36">
      <c r="A4" s="59">
        <v>1</v>
      </c>
      <c r="B4" s="60" t="s">
        <v>32</v>
      </c>
      <c r="C4" s="49"/>
      <c r="D4" s="316" t="s">
        <v>273</v>
      </c>
      <c r="E4" s="316"/>
      <c r="F4" s="317"/>
      <c r="G4" s="48"/>
      <c r="H4" s="87" t="s">
        <v>400</v>
      </c>
      <c r="I4" s="88"/>
      <c r="J4" s="88">
        <f>IF(H4="■",1,0)</f>
        <v>0</v>
      </c>
      <c r="K4" s="89" t="s">
        <v>268</v>
      </c>
      <c r="L4" s="87" t="s">
        <v>400</v>
      </c>
      <c r="M4" s="88"/>
      <c r="N4" s="88">
        <f>IF(L4="■",1,0)</f>
        <v>0</v>
      </c>
      <c r="O4" s="89" t="s">
        <v>268</v>
      </c>
      <c r="P4" s="87" t="s">
        <v>400</v>
      </c>
      <c r="Q4" s="88"/>
      <c r="R4" s="88">
        <f>IF(P4="■",1,0)</f>
        <v>0</v>
      </c>
      <c r="S4" s="89" t="s">
        <v>268</v>
      </c>
      <c r="T4" s="87" t="s">
        <v>400</v>
      </c>
      <c r="U4" s="88"/>
      <c r="V4" s="88">
        <f>IF(T4="■",1,0)</f>
        <v>0</v>
      </c>
      <c r="W4" s="89" t="s">
        <v>268</v>
      </c>
      <c r="X4" s="42" t="s">
        <v>401</v>
      </c>
      <c r="Y4" s="278"/>
      <c r="Z4" s="278"/>
    </row>
    <row r="5" spans="1:26" ht="36" customHeight="1">
      <c r="A5" s="59">
        <v>2</v>
      </c>
      <c r="B5" s="60" t="s">
        <v>36</v>
      </c>
      <c r="C5" s="49"/>
      <c r="D5" s="316" t="s">
        <v>274</v>
      </c>
      <c r="E5" s="316"/>
      <c r="F5" s="317"/>
      <c r="G5" s="48"/>
      <c r="H5" s="87" t="s">
        <v>400</v>
      </c>
      <c r="I5" s="88"/>
      <c r="J5" s="88">
        <f>IF(H5="■",1,0)</f>
        <v>0</v>
      </c>
      <c r="K5" s="89" t="s">
        <v>268</v>
      </c>
      <c r="L5" s="87" t="s">
        <v>400</v>
      </c>
      <c r="M5" s="88"/>
      <c r="N5" s="88">
        <f>IF(L5="■",1,0)</f>
        <v>0</v>
      </c>
      <c r="O5" s="89" t="s">
        <v>268</v>
      </c>
      <c r="P5" s="87" t="s">
        <v>400</v>
      </c>
      <c r="Q5" s="88"/>
      <c r="R5" s="88">
        <f>IF(P5="■",1,0)</f>
        <v>0</v>
      </c>
      <c r="S5" s="89" t="s">
        <v>268</v>
      </c>
      <c r="T5" s="87" t="s">
        <v>400</v>
      </c>
      <c r="U5" s="88"/>
      <c r="V5" s="88">
        <f>IF(T5="■",1,0)</f>
        <v>0</v>
      </c>
      <c r="W5" s="89" t="s">
        <v>268</v>
      </c>
      <c r="X5" s="42" t="s">
        <v>402</v>
      </c>
      <c r="Y5" s="278"/>
      <c r="Z5" s="278"/>
    </row>
    <row r="6" spans="1:26" ht="57" customHeight="1">
      <c r="A6" s="59">
        <v>3</v>
      </c>
      <c r="B6" s="60" t="s">
        <v>253</v>
      </c>
      <c r="C6" s="49"/>
      <c r="D6" s="316" t="s">
        <v>267</v>
      </c>
      <c r="E6" s="316"/>
      <c r="F6" s="317"/>
      <c r="G6" s="48"/>
      <c r="H6" s="87" t="s">
        <v>400</v>
      </c>
      <c r="I6" s="88">
        <f>IF(H6="■",1,0)</f>
        <v>0</v>
      </c>
      <c r="J6" s="88"/>
      <c r="K6" s="89" t="s">
        <v>269</v>
      </c>
      <c r="L6" s="87" t="s">
        <v>400</v>
      </c>
      <c r="M6" s="88">
        <f>IF(L6="■",1,0)</f>
        <v>0</v>
      </c>
      <c r="N6" s="88"/>
      <c r="O6" s="89" t="s">
        <v>269</v>
      </c>
      <c r="P6" s="87" t="s">
        <v>400</v>
      </c>
      <c r="Q6" s="88">
        <f>IF(P6="■",1,0)</f>
        <v>0</v>
      </c>
      <c r="R6" s="88"/>
      <c r="S6" s="89" t="s">
        <v>269</v>
      </c>
      <c r="T6" s="87" t="s">
        <v>400</v>
      </c>
      <c r="U6" s="88">
        <f>IF(T6="■",1,0)</f>
        <v>0</v>
      </c>
      <c r="V6" s="88"/>
      <c r="W6" s="89" t="s">
        <v>269</v>
      </c>
      <c r="Y6" s="278"/>
      <c r="Z6" s="278"/>
    </row>
    <row r="7" spans="1:26">
      <c r="A7" s="308">
        <v>4</v>
      </c>
      <c r="B7" s="309" t="s">
        <v>4</v>
      </c>
      <c r="C7" s="310" t="s">
        <v>275</v>
      </c>
      <c r="D7" s="296"/>
      <c r="E7" s="296"/>
      <c r="F7" s="311"/>
      <c r="G7" s="301"/>
      <c r="H7" s="293" t="s">
        <v>400</v>
      </c>
      <c r="I7" s="288"/>
      <c r="J7" s="288">
        <f>IF(H7="■",1,0)</f>
        <v>0</v>
      </c>
      <c r="K7" s="318" t="s">
        <v>268</v>
      </c>
      <c r="L7" s="293" t="s">
        <v>400</v>
      </c>
      <c r="M7" s="291"/>
      <c r="N7" s="288">
        <f>IF(L7="■",1,0)</f>
        <v>0</v>
      </c>
      <c r="O7" s="318" t="s">
        <v>268</v>
      </c>
      <c r="P7" s="293" t="s">
        <v>400</v>
      </c>
      <c r="Q7" s="291"/>
      <c r="R7" s="291">
        <f>IF(P7="■",1,0)</f>
        <v>0</v>
      </c>
      <c r="S7" s="287" t="s">
        <v>268</v>
      </c>
      <c r="T7" s="293" t="s">
        <v>400</v>
      </c>
      <c r="U7" s="291"/>
      <c r="V7" s="291">
        <f>IF(T7="■",1,0)</f>
        <v>0</v>
      </c>
      <c r="W7" s="287" t="s">
        <v>268</v>
      </c>
      <c r="Y7" s="286"/>
      <c r="Z7" s="286"/>
    </row>
    <row r="8" spans="1:26">
      <c r="A8" s="308"/>
      <c r="B8" s="309"/>
      <c r="C8" s="50" t="s">
        <v>122</v>
      </c>
      <c r="D8" s="299" t="s">
        <v>270</v>
      </c>
      <c r="E8" s="299"/>
      <c r="F8" s="300"/>
      <c r="G8" s="301"/>
      <c r="H8" s="293"/>
      <c r="I8" s="289"/>
      <c r="J8" s="289"/>
      <c r="K8" s="319"/>
      <c r="L8" s="293"/>
      <c r="M8" s="291"/>
      <c r="N8" s="289"/>
      <c r="O8" s="319"/>
      <c r="P8" s="293"/>
      <c r="Q8" s="291"/>
      <c r="R8" s="291"/>
      <c r="S8" s="287"/>
      <c r="T8" s="293"/>
      <c r="U8" s="291"/>
      <c r="V8" s="291"/>
      <c r="W8" s="287"/>
      <c r="Y8" s="286"/>
      <c r="Z8" s="286"/>
    </row>
    <row r="9" spans="1:26">
      <c r="A9" s="308"/>
      <c r="B9" s="309"/>
      <c r="C9" s="50" t="s">
        <v>123</v>
      </c>
      <c r="D9" s="299" t="s">
        <v>271</v>
      </c>
      <c r="E9" s="299"/>
      <c r="F9" s="300"/>
      <c r="G9" s="301"/>
      <c r="H9" s="293"/>
      <c r="I9" s="289"/>
      <c r="J9" s="289"/>
      <c r="K9" s="319"/>
      <c r="L9" s="293"/>
      <c r="M9" s="291"/>
      <c r="N9" s="289"/>
      <c r="O9" s="319"/>
      <c r="P9" s="293"/>
      <c r="Q9" s="291"/>
      <c r="R9" s="291"/>
      <c r="S9" s="287"/>
      <c r="T9" s="293"/>
      <c r="U9" s="291"/>
      <c r="V9" s="291"/>
      <c r="W9" s="287"/>
      <c r="Y9" s="286"/>
      <c r="Z9" s="286"/>
    </row>
    <row r="10" spans="1:26">
      <c r="A10" s="308"/>
      <c r="B10" s="309"/>
      <c r="C10" s="51" t="s">
        <v>124</v>
      </c>
      <c r="D10" s="297" t="s">
        <v>272</v>
      </c>
      <c r="E10" s="297"/>
      <c r="F10" s="298"/>
      <c r="G10" s="301"/>
      <c r="H10" s="293"/>
      <c r="I10" s="290"/>
      <c r="J10" s="290"/>
      <c r="K10" s="320"/>
      <c r="L10" s="293"/>
      <c r="M10" s="291"/>
      <c r="N10" s="290"/>
      <c r="O10" s="320"/>
      <c r="P10" s="293"/>
      <c r="Q10" s="291"/>
      <c r="R10" s="291"/>
      <c r="S10" s="287"/>
      <c r="T10" s="293"/>
      <c r="U10" s="291"/>
      <c r="V10" s="291"/>
      <c r="W10" s="287"/>
      <c r="Y10" s="286"/>
      <c r="Z10" s="286"/>
    </row>
    <row r="11" spans="1:26">
      <c r="A11" s="308">
        <v>5</v>
      </c>
      <c r="B11" s="309" t="s">
        <v>6</v>
      </c>
      <c r="C11" s="310" t="s">
        <v>125</v>
      </c>
      <c r="D11" s="296"/>
      <c r="E11" s="296"/>
      <c r="F11" s="311"/>
      <c r="G11" s="301"/>
      <c r="H11" s="293" t="s">
        <v>400</v>
      </c>
      <c r="I11" s="291"/>
      <c r="J11" s="291">
        <f>IF(H11="■",1,0)</f>
        <v>0</v>
      </c>
      <c r="K11" s="287" t="s">
        <v>268</v>
      </c>
      <c r="L11" s="293" t="s">
        <v>400</v>
      </c>
      <c r="M11" s="291"/>
      <c r="N11" s="291">
        <f>IF(L11="■",1,0)</f>
        <v>0</v>
      </c>
      <c r="O11" s="287" t="s">
        <v>268</v>
      </c>
      <c r="P11" s="293" t="s">
        <v>400</v>
      </c>
      <c r="Q11" s="291"/>
      <c r="R11" s="291">
        <f>IF(P11="■",1,0)</f>
        <v>0</v>
      </c>
      <c r="S11" s="287" t="s">
        <v>268</v>
      </c>
      <c r="T11" s="293" t="s">
        <v>400</v>
      </c>
      <c r="U11" s="291"/>
      <c r="V11" s="291">
        <f>IF(T11="■",1,0)</f>
        <v>0</v>
      </c>
      <c r="W11" s="287" t="s">
        <v>268</v>
      </c>
      <c r="Y11" s="286"/>
      <c r="Z11" s="286"/>
    </row>
    <row r="12" spans="1:26">
      <c r="A12" s="308"/>
      <c r="B12" s="309"/>
      <c r="C12" s="50" t="s">
        <v>122</v>
      </c>
      <c r="D12" s="299" t="s">
        <v>276</v>
      </c>
      <c r="E12" s="299"/>
      <c r="F12" s="300"/>
      <c r="G12" s="301"/>
      <c r="H12" s="293"/>
      <c r="I12" s="291"/>
      <c r="J12" s="291"/>
      <c r="K12" s="287"/>
      <c r="L12" s="293"/>
      <c r="M12" s="291"/>
      <c r="N12" s="291"/>
      <c r="O12" s="287"/>
      <c r="P12" s="293"/>
      <c r="Q12" s="291"/>
      <c r="R12" s="291"/>
      <c r="S12" s="287"/>
      <c r="T12" s="293"/>
      <c r="U12" s="291"/>
      <c r="V12" s="291"/>
      <c r="W12" s="287"/>
      <c r="Y12" s="286"/>
      <c r="Z12" s="286"/>
    </row>
    <row r="13" spans="1:26">
      <c r="A13" s="308"/>
      <c r="B13" s="309"/>
      <c r="C13" s="50" t="s">
        <v>123</v>
      </c>
      <c r="D13" s="299" t="s">
        <v>277</v>
      </c>
      <c r="E13" s="299"/>
      <c r="F13" s="300"/>
      <c r="G13" s="301"/>
      <c r="H13" s="293"/>
      <c r="I13" s="291"/>
      <c r="J13" s="291"/>
      <c r="K13" s="287"/>
      <c r="L13" s="293"/>
      <c r="M13" s="291"/>
      <c r="N13" s="291"/>
      <c r="O13" s="287"/>
      <c r="P13" s="293"/>
      <c r="Q13" s="291"/>
      <c r="R13" s="291"/>
      <c r="S13" s="287"/>
      <c r="T13" s="293"/>
      <c r="U13" s="291"/>
      <c r="V13" s="291"/>
      <c r="W13" s="287"/>
      <c r="Y13" s="286"/>
      <c r="Z13" s="286"/>
    </row>
    <row r="14" spans="1:26">
      <c r="A14" s="308"/>
      <c r="B14" s="309"/>
      <c r="C14" s="51" t="s">
        <v>124</v>
      </c>
      <c r="D14" s="297" t="s">
        <v>266</v>
      </c>
      <c r="E14" s="297"/>
      <c r="F14" s="298"/>
      <c r="G14" s="301"/>
      <c r="H14" s="293"/>
      <c r="I14" s="291"/>
      <c r="J14" s="291"/>
      <c r="K14" s="287"/>
      <c r="L14" s="293"/>
      <c r="M14" s="291"/>
      <c r="N14" s="291"/>
      <c r="O14" s="287"/>
      <c r="P14" s="293"/>
      <c r="Q14" s="291"/>
      <c r="R14" s="291"/>
      <c r="S14" s="287"/>
      <c r="T14" s="293"/>
      <c r="U14" s="291"/>
      <c r="V14" s="291"/>
      <c r="W14" s="287"/>
      <c r="Y14" s="286"/>
      <c r="Z14" s="286"/>
    </row>
    <row r="15" spans="1:26">
      <c r="A15" s="308">
        <v>6</v>
      </c>
      <c r="B15" s="309" t="s">
        <v>121</v>
      </c>
      <c r="C15" s="310" t="s">
        <v>395</v>
      </c>
      <c r="D15" s="296"/>
      <c r="E15" s="296"/>
      <c r="F15" s="311"/>
      <c r="G15" s="301"/>
      <c r="H15" s="293" t="s">
        <v>400</v>
      </c>
      <c r="I15" s="291"/>
      <c r="J15" s="291">
        <f>IF(H15="■",1,0)</f>
        <v>0</v>
      </c>
      <c r="K15" s="287" t="s">
        <v>268</v>
      </c>
      <c r="L15" s="293" t="s">
        <v>400</v>
      </c>
      <c r="M15" s="291"/>
      <c r="N15" s="291">
        <f>IF(L15="■",1,0)</f>
        <v>0</v>
      </c>
      <c r="O15" s="287" t="s">
        <v>268</v>
      </c>
      <c r="P15" s="293" t="s">
        <v>400</v>
      </c>
      <c r="Q15" s="291"/>
      <c r="R15" s="291">
        <f>IF(P15="■",1,0)</f>
        <v>0</v>
      </c>
      <c r="S15" s="287" t="s">
        <v>268</v>
      </c>
      <c r="T15" s="293" t="s">
        <v>400</v>
      </c>
      <c r="U15" s="291"/>
      <c r="V15" s="291">
        <f>IF(T15="■",1,0)</f>
        <v>0</v>
      </c>
      <c r="W15" s="287" t="s">
        <v>268</v>
      </c>
      <c r="Y15" s="286"/>
      <c r="Z15" s="286"/>
    </row>
    <row r="16" spans="1:26">
      <c r="A16" s="308"/>
      <c r="B16" s="309"/>
      <c r="C16" s="50" t="s">
        <v>122</v>
      </c>
      <c r="D16" s="299" t="s">
        <v>278</v>
      </c>
      <c r="E16" s="299"/>
      <c r="F16" s="300"/>
      <c r="G16" s="301"/>
      <c r="H16" s="293"/>
      <c r="I16" s="291"/>
      <c r="J16" s="291"/>
      <c r="K16" s="287"/>
      <c r="L16" s="293"/>
      <c r="M16" s="291"/>
      <c r="N16" s="291"/>
      <c r="O16" s="287"/>
      <c r="P16" s="293"/>
      <c r="Q16" s="291"/>
      <c r="R16" s="291"/>
      <c r="S16" s="287"/>
      <c r="T16" s="293"/>
      <c r="U16" s="291"/>
      <c r="V16" s="291"/>
      <c r="W16" s="287"/>
      <c r="Y16" s="286"/>
      <c r="Z16" s="286"/>
    </row>
    <row r="17" spans="1:26">
      <c r="A17" s="308"/>
      <c r="B17" s="309"/>
      <c r="C17" s="50" t="s">
        <v>123</v>
      </c>
      <c r="D17" s="299" t="s">
        <v>258</v>
      </c>
      <c r="E17" s="299"/>
      <c r="F17" s="300"/>
      <c r="G17" s="301"/>
      <c r="H17" s="293"/>
      <c r="I17" s="291"/>
      <c r="J17" s="291"/>
      <c r="K17" s="287"/>
      <c r="L17" s="293"/>
      <c r="M17" s="291"/>
      <c r="N17" s="291"/>
      <c r="O17" s="287"/>
      <c r="P17" s="293"/>
      <c r="Q17" s="291"/>
      <c r="R17" s="291"/>
      <c r="S17" s="287"/>
      <c r="T17" s="293"/>
      <c r="U17" s="291"/>
      <c r="V17" s="291"/>
      <c r="W17" s="287"/>
      <c r="Y17" s="286"/>
      <c r="Z17" s="286"/>
    </row>
    <row r="18" spans="1:26">
      <c r="A18" s="308"/>
      <c r="B18" s="309"/>
      <c r="C18" s="50" t="s">
        <v>124</v>
      </c>
      <c r="D18" s="299" t="s">
        <v>250</v>
      </c>
      <c r="E18" s="299"/>
      <c r="F18" s="300"/>
      <c r="G18" s="301"/>
      <c r="H18" s="293"/>
      <c r="I18" s="291"/>
      <c r="J18" s="291"/>
      <c r="K18" s="287"/>
      <c r="L18" s="293"/>
      <c r="M18" s="291"/>
      <c r="N18" s="291"/>
      <c r="O18" s="287"/>
      <c r="P18" s="293"/>
      <c r="Q18" s="291"/>
      <c r="R18" s="291"/>
      <c r="S18" s="287"/>
      <c r="T18" s="293"/>
      <c r="U18" s="291"/>
      <c r="V18" s="291"/>
      <c r="W18" s="287"/>
      <c r="Y18" s="286"/>
      <c r="Z18" s="286"/>
    </row>
    <row r="19" spans="1:26" ht="37.200000000000003" customHeight="1">
      <c r="A19" s="308"/>
      <c r="B19" s="309"/>
      <c r="C19" s="55" t="s">
        <v>126</v>
      </c>
      <c r="D19" s="297" t="s">
        <v>252</v>
      </c>
      <c r="E19" s="297"/>
      <c r="F19" s="298"/>
      <c r="G19" s="301"/>
      <c r="H19" s="293"/>
      <c r="I19" s="291"/>
      <c r="J19" s="291"/>
      <c r="K19" s="287"/>
      <c r="L19" s="293"/>
      <c r="M19" s="291"/>
      <c r="N19" s="291"/>
      <c r="O19" s="287"/>
      <c r="P19" s="293"/>
      <c r="Q19" s="291"/>
      <c r="R19" s="291"/>
      <c r="S19" s="287"/>
      <c r="T19" s="293"/>
      <c r="U19" s="291"/>
      <c r="V19" s="291"/>
      <c r="W19" s="287"/>
      <c r="Y19" s="286"/>
      <c r="Z19" s="286"/>
    </row>
    <row r="20" spans="1:26" ht="54" customHeight="1">
      <c r="A20" s="302">
        <v>7</v>
      </c>
      <c r="B20" s="305" t="s">
        <v>3</v>
      </c>
      <c r="C20" s="66" t="s">
        <v>122</v>
      </c>
      <c r="D20" s="312" t="s">
        <v>532</v>
      </c>
      <c r="E20" s="312"/>
      <c r="F20" s="313"/>
      <c r="G20" s="57"/>
      <c r="H20" s="87" t="s">
        <v>400</v>
      </c>
      <c r="I20" s="88">
        <f>IF(H20="■",1,0)</f>
        <v>0</v>
      </c>
      <c r="J20" s="88"/>
      <c r="K20" s="89" t="s">
        <v>269</v>
      </c>
      <c r="L20" s="87" t="s">
        <v>400</v>
      </c>
      <c r="M20" s="88">
        <f>IF(L20="■",1,0)</f>
        <v>0</v>
      </c>
      <c r="N20" s="88"/>
      <c r="O20" s="89" t="s">
        <v>269</v>
      </c>
      <c r="P20" s="87" t="s">
        <v>400</v>
      </c>
      <c r="Q20" s="88">
        <f>IF(P20="■",1,0)</f>
        <v>0</v>
      </c>
      <c r="R20" s="88"/>
      <c r="S20" s="89" t="s">
        <v>269</v>
      </c>
      <c r="T20" s="87" t="s">
        <v>400</v>
      </c>
      <c r="U20" s="88">
        <f>IF(T20="■",1,0)</f>
        <v>0</v>
      </c>
      <c r="V20" s="88"/>
      <c r="W20" s="89" t="s">
        <v>269</v>
      </c>
      <c r="Y20" s="278"/>
      <c r="Z20" s="278"/>
    </row>
    <row r="21" spans="1:26">
      <c r="A21" s="303"/>
      <c r="B21" s="306"/>
      <c r="C21" s="50" t="s">
        <v>123</v>
      </c>
      <c r="D21" s="299" t="s">
        <v>275</v>
      </c>
      <c r="E21" s="299"/>
      <c r="F21" s="300"/>
      <c r="G21" s="301"/>
      <c r="H21" s="293" t="s">
        <v>400</v>
      </c>
      <c r="I21" s="291"/>
      <c r="J21" s="291">
        <f>IF(H21="■",1,0)</f>
        <v>0</v>
      </c>
      <c r="K21" s="287" t="s">
        <v>268</v>
      </c>
      <c r="L21" s="293" t="s">
        <v>400</v>
      </c>
      <c r="M21" s="291"/>
      <c r="N21" s="291">
        <f>IF(L21="■",1,0)</f>
        <v>0</v>
      </c>
      <c r="O21" s="287" t="s">
        <v>268</v>
      </c>
      <c r="P21" s="293" t="s">
        <v>400</v>
      </c>
      <c r="Q21" s="291"/>
      <c r="R21" s="291">
        <f>IF(P21="■",1,0)</f>
        <v>0</v>
      </c>
      <c r="S21" s="287" t="s">
        <v>268</v>
      </c>
      <c r="T21" s="293" t="s">
        <v>400</v>
      </c>
      <c r="U21" s="291"/>
      <c r="V21" s="291">
        <f>IF(T21="■",1,0)</f>
        <v>0</v>
      </c>
      <c r="W21" s="287" t="s">
        <v>268</v>
      </c>
      <c r="Y21" s="286"/>
      <c r="Z21" s="286"/>
    </row>
    <row r="22" spans="1:26">
      <c r="A22" s="303"/>
      <c r="B22" s="306"/>
      <c r="C22" s="50"/>
      <c r="D22" s="44" t="s">
        <v>223</v>
      </c>
      <c r="E22" s="299" t="s">
        <v>279</v>
      </c>
      <c r="F22" s="300"/>
      <c r="G22" s="301"/>
      <c r="H22" s="293"/>
      <c r="I22" s="291"/>
      <c r="J22" s="291"/>
      <c r="K22" s="287"/>
      <c r="L22" s="293"/>
      <c r="M22" s="291"/>
      <c r="N22" s="291"/>
      <c r="O22" s="287"/>
      <c r="P22" s="293"/>
      <c r="Q22" s="291"/>
      <c r="R22" s="291"/>
      <c r="S22" s="287"/>
      <c r="T22" s="293"/>
      <c r="U22" s="291"/>
      <c r="V22" s="291"/>
      <c r="W22" s="287"/>
      <c r="Y22" s="286"/>
      <c r="Z22" s="286"/>
    </row>
    <row r="23" spans="1:26">
      <c r="A23" s="303"/>
      <c r="B23" s="306"/>
      <c r="C23" s="50"/>
      <c r="D23" s="44" t="s">
        <v>224</v>
      </c>
      <c r="E23" s="299" t="s">
        <v>127</v>
      </c>
      <c r="F23" s="300"/>
      <c r="G23" s="301"/>
      <c r="H23" s="293"/>
      <c r="I23" s="291"/>
      <c r="J23" s="291"/>
      <c r="K23" s="287"/>
      <c r="L23" s="293"/>
      <c r="M23" s="291"/>
      <c r="N23" s="291"/>
      <c r="O23" s="287"/>
      <c r="P23" s="293"/>
      <c r="Q23" s="291"/>
      <c r="R23" s="291"/>
      <c r="S23" s="287"/>
      <c r="T23" s="293"/>
      <c r="U23" s="291"/>
      <c r="V23" s="291"/>
      <c r="W23" s="287"/>
      <c r="Y23" s="286"/>
      <c r="Z23" s="286"/>
    </row>
    <row r="24" spans="1:26">
      <c r="A24" s="304"/>
      <c r="B24" s="307"/>
      <c r="C24" s="51"/>
      <c r="D24" s="54" t="s">
        <v>225</v>
      </c>
      <c r="E24" s="297" t="s">
        <v>128</v>
      </c>
      <c r="F24" s="298"/>
      <c r="G24" s="301"/>
      <c r="H24" s="293"/>
      <c r="I24" s="291"/>
      <c r="J24" s="291"/>
      <c r="K24" s="287"/>
      <c r="L24" s="293"/>
      <c r="M24" s="291"/>
      <c r="N24" s="291"/>
      <c r="O24" s="287"/>
      <c r="P24" s="293"/>
      <c r="Q24" s="291"/>
      <c r="R24" s="291"/>
      <c r="S24" s="287"/>
      <c r="T24" s="293"/>
      <c r="U24" s="291"/>
      <c r="V24" s="291"/>
      <c r="W24" s="287"/>
      <c r="Y24" s="286"/>
      <c r="Z24" s="286"/>
    </row>
    <row r="25" spans="1:26" ht="18" customHeight="1">
      <c r="A25" s="40" t="s">
        <v>5</v>
      </c>
      <c r="B25" s="296" t="s">
        <v>429</v>
      </c>
      <c r="C25" s="296"/>
      <c r="D25" s="296"/>
      <c r="E25" s="296"/>
      <c r="F25" s="296"/>
      <c r="G25" s="100" t="s">
        <v>398</v>
      </c>
      <c r="H25" s="101" t="s">
        <v>404</v>
      </c>
      <c r="I25" s="69"/>
      <c r="J25" s="69"/>
      <c r="K25" s="69">
        <f>SUM(I4:I24)</f>
        <v>0</v>
      </c>
      <c r="L25" s="101" t="s">
        <v>404</v>
      </c>
      <c r="M25" s="69"/>
      <c r="N25" s="69"/>
      <c r="O25" s="69">
        <f>SUM(M4:M24)</f>
        <v>0</v>
      </c>
      <c r="P25" s="101" t="s">
        <v>404</v>
      </c>
      <c r="Q25" s="69"/>
      <c r="R25" s="69"/>
      <c r="S25" s="69">
        <f>SUM(Q4:Q24)</f>
        <v>0</v>
      </c>
      <c r="T25" s="101" t="s">
        <v>404</v>
      </c>
      <c r="U25" s="149"/>
      <c r="V25" s="149"/>
      <c r="W25" s="69">
        <f>SUM(U4:U24)</f>
        <v>0</v>
      </c>
    </row>
    <row r="26" spans="1:26">
      <c r="C26" s="47"/>
      <c r="D26" s="47"/>
      <c r="E26" s="47"/>
      <c r="F26" s="47"/>
      <c r="H26" s="101" t="s">
        <v>268</v>
      </c>
      <c r="I26" s="69"/>
      <c r="J26" s="69"/>
      <c r="K26" s="69">
        <f>SUM(J4:J24)</f>
        <v>0</v>
      </c>
      <c r="L26" s="101" t="s">
        <v>268</v>
      </c>
      <c r="M26" s="149"/>
      <c r="N26" s="149"/>
      <c r="O26" s="69">
        <f>SUM(N4:N24)</f>
        <v>0</v>
      </c>
      <c r="P26" s="101" t="s">
        <v>405</v>
      </c>
      <c r="Q26" s="69"/>
      <c r="R26" s="69"/>
      <c r="S26" s="69">
        <f>SUM(R4:R24)</f>
        <v>0</v>
      </c>
      <c r="T26" s="101" t="s">
        <v>405</v>
      </c>
      <c r="U26" s="149"/>
      <c r="V26" s="149"/>
      <c r="W26" s="69">
        <f>SUM(V4:V24)</f>
        <v>0</v>
      </c>
    </row>
    <row r="27" spans="1:26">
      <c r="C27" s="47"/>
      <c r="D27" s="47"/>
      <c r="E27" s="47"/>
      <c r="F27" s="47"/>
    </row>
    <row r="28" spans="1:26">
      <c r="G28" s="68" t="s">
        <v>392</v>
      </c>
      <c r="H28" s="292" t="s">
        <v>392</v>
      </c>
      <c r="I28" s="292"/>
      <c r="J28" s="292"/>
      <c r="K28" s="292"/>
      <c r="L28" s="292" t="s">
        <v>392</v>
      </c>
      <c r="M28" s="292"/>
      <c r="N28" s="292"/>
      <c r="O28" s="292"/>
      <c r="P28" s="292" t="s">
        <v>392</v>
      </c>
      <c r="Q28" s="292"/>
      <c r="R28" s="292"/>
      <c r="S28" s="292"/>
      <c r="T28" s="292" t="s">
        <v>392</v>
      </c>
      <c r="U28" s="292"/>
      <c r="V28" s="292"/>
      <c r="W28" s="292"/>
    </row>
    <row r="29" spans="1:26">
      <c r="G29" s="69">
        <v>0</v>
      </c>
      <c r="H29" s="295">
        <f>COUNTIF(K4:K24,"必須")</f>
        <v>2</v>
      </c>
      <c r="I29" s="295"/>
      <c r="J29" s="295"/>
      <c r="K29" s="295"/>
      <c r="L29" s="295">
        <f>COUNTIF(O4:O24,"必須")</f>
        <v>2</v>
      </c>
      <c r="M29" s="295"/>
      <c r="N29" s="295"/>
      <c r="O29" s="295"/>
      <c r="P29" s="295">
        <f>COUNTIF(S4:S24,"必須")</f>
        <v>2</v>
      </c>
      <c r="Q29" s="295"/>
      <c r="R29" s="295"/>
      <c r="S29" s="295"/>
      <c r="T29" s="295">
        <f>COUNTIF(W4:W24,"必須")</f>
        <v>2</v>
      </c>
      <c r="U29" s="295"/>
      <c r="V29" s="295"/>
      <c r="W29" s="295"/>
    </row>
    <row r="30" spans="1:26">
      <c r="P30" s="292" t="s">
        <v>393</v>
      </c>
      <c r="Q30" s="292"/>
      <c r="R30" s="292"/>
      <c r="S30" s="292"/>
      <c r="T30" s="292" t="s">
        <v>393</v>
      </c>
      <c r="U30" s="292"/>
      <c r="V30" s="292"/>
      <c r="W30" s="292"/>
    </row>
    <row r="31" spans="1:26">
      <c r="P31" s="294">
        <f>'0表紙_アドバンスト'!H11</f>
        <v>2</v>
      </c>
      <c r="Q31" s="294"/>
      <c r="R31" s="294"/>
      <c r="S31" s="294"/>
      <c r="T31" s="294">
        <f>'0表紙_アドバンスト'!H29</f>
        <v>2</v>
      </c>
      <c r="U31" s="294"/>
      <c r="V31" s="294"/>
      <c r="W31" s="294"/>
    </row>
  </sheetData>
  <mergeCells count="128">
    <mergeCell ref="H2:O2"/>
    <mergeCell ref="D18:F18"/>
    <mergeCell ref="N7:N10"/>
    <mergeCell ref="P2:W2"/>
    <mergeCell ref="H3:K3"/>
    <mergeCell ref="L3:O3"/>
    <mergeCell ref="P3:S3"/>
    <mergeCell ref="T3:W3"/>
    <mergeCell ref="D6:F6"/>
    <mergeCell ref="C7:F7"/>
    <mergeCell ref="D8:F8"/>
    <mergeCell ref="H7:H10"/>
    <mergeCell ref="L7:L10"/>
    <mergeCell ref="P7:P10"/>
    <mergeCell ref="G7:G10"/>
    <mergeCell ref="K7:K10"/>
    <mergeCell ref="O7:O10"/>
    <mergeCell ref="M7:M10"/>
    <mergeCell ref="W7:W10"/>
    <mergeCell ref="D5:F5"/>
    <mergeCell ref="W11:W14"/>
    <mergeCell ref="W15:W19"/>
    <mergeCell ref="A2:B3"/>
    <mergeCell ref="C2:F3"/>
    <mergeCell ref="D4:F4"/>
    <mergeCell ref="A11:A14"/>
    <mergeCell ref="B11:B14"/>
    <mergeCell ref="C11:F11"/>
    <mergeCell ref="D12:F12"/>
    <mergeCell ref="D13:F13"/>
    <mergeCell ref="D14:F14"/>
    <mergeCell ref="A7:A10"/>
    <mergeCell ref="B7:B10"/>
    <mergeCell ref="D9:F9"/>
    <mergeCell ref="A20:A24"/>
    <mergeCell ref="B20:B24"/>
    <mergeCell ref="G21:G24"/>
    <mergeCell ref="H21:H24"/>
    <mergeCell ref="D21:F21"/>
    <mergeCell ref="L21:L24"/>
    <mergeCell ref="P21:P24"/>
    <mergeCell ref="D16:F16"/>
    <mergeCell ref="D17:F17"/>
    <mergeCell ref="D19:F19"/>
    <mergeCell ref="P15:P19"/>
    <mergeCell ref="K15:K19"/>
    <mergeCell ref="K21:K24"/>
    <mergeCell ref="O15:O19"/>
    <mergeCell ref="O21:O24"/>
    <mergeCell ref="M15:M19"/>
    <mergeCell ref="M21:M24"/>
    <mergeCell ref="A15:A19"/>
    <mergeCell ref="B15:B19"/>
    <mergeCell ref="G15:G19"/>
    <mergeCell ref="H15:H19"/>
    <mergeCell ref="L15:L19"/>
    <mergeCell ref="C15:F15"/>
    <mergeCell ref="D20:F20"/>
    <mergeCell ref="E22:F22"/>
    <mergeCell ref="E24:F24"/>
    <mergeCell ref="E23:F23"/>
    <mergeCell ref="S15:S19"/>
    <mergeCell ref="S21:S24"/>
    <mergeCell ref="G11:G14"/>
    <mergeCell ref="H11:H14"/>
    <mergeCell ref="L11:L14"/>
    <mergeCell ref="P11:P14"/>
    <mergeCell ref="J21:J24"/>
    <mergeCell ref="N11:N14"/>
    <mergeCell ref="N15:N19"/>
    <mergeCell ref="N21:N24"/>
    <mergeCell ref="K11:K14"/>
    <mergeCell ref="O11:O14"/>
    <mergeCell ref="S11:S14"/>
    <mergeCell ref="M11:M14"/>
    <mergeCell ref="J15:J19"/>
    <mergeCell ref="B25:F25"/>
    <mergeCell ref="U7:U10"/>
    <mergeCell ref="U11:U14"/>
    <mergeCell ref="U15:U19"/>
    <mergeCell ref="U21:U24"/>
    <mergeCell ref="V7:V10"/>
    <mergeCell ref="V11:V14"/>
    <mergeCell ref="V15:V19"/>
    <mergeCell ref="V21:V24"/>
    <mergeCell ref="T15:T19"/>
    <mergeCell ref="T21:T24"/>
    <mergeCell ref="Q15:Q19"/>
    <mergeCell ref="Q21:Q24"/>
    <mergeCell ref="R7:R10"/>
    <mergeCell ref="R11:R14"/>
    <mergeCell ref="R15:R19"/>
    <mergeCell ref="R21:R24"/>
    <mergeCell ref="Q11:Q14"/>
    <mergeCell ref="T7:T10"/>
    <mergeCell ref="S7:S10"/>
    <mergeCell ref="Q7:Q10"/>
    <mergeCell ref="D10:F10"/>
    <mergeCell ref="J7:J10"/>
    <mergeCell ref="J11:J14"/>
    <mergeCell ref="W21:W24"/>
    <mergeCell ref="I7:I10"/>
    <mergeCell ref="I11:I14"/>
    <mergeCell ref="I15:I19"/>
    <mergeCell ref="I21:I24"/>
    <mergeCell ref="P30:S30"/>
    <mergeCell ref="T30:W30"/>
    <mergeCell ref="T11:T14"/>
    <mergeCell ref="P31:S31"/>
    <mergeCell ref="T31:W31"/>
    <mergeCell ref="P29:S29"/>
    <mergeCell ref="T29:W29"/>
    <mergeCell ref="T28:W28"/>
    <mergeCell ref="H29:K29"/>
    <mergeCell ref="L29:O29"/>
    <mergeCell ref="H28:K28"/>
    <mergeCell ref="L28:O28"/>
    <mergeCell ref="P28:S28"/>
    <mergeCell ref="Y2:Y3"/>
    <mergeCell ref="Z2:Z3"/>
    <mergeCell ref="Y7:Y10"/>
    <mergeCell ref="Z7:Z10"/>
    <mergeCell ref="Y11:Y14"/>
    <mergeCell ref="Z11:Z14"/>
    <mergeCell ref="Y15:Y19"/>
    <mergeCell ref="Z15:Z19"/>
    <mergeCell ref="Y21:Y24"/>
    <mergeCell ref="Z21:Z24"/>
  </mergeCells>
  <phoneticPr fontId="2"/>
  <dataValidations count="1">
    <dataValidation type="list" allowBlank="1" showInputMessage="1" showErrorMessage="1" sqref="T4:T24 P4:P24 L4:L24 H4:H24" xr:uid="{4E0D7CE9-C3DC-4921-8647-BC3C84625B69}">
      <formula1>$X$4:$X$5</formula1>
    </dataValidation>
  </dataValidations>
  <pageMargins left="0.7" right="0.7" top="0.75" bottom="0.75" header="0.3" footer="0.3"/>
  <pageSetup paperSize="8" scale="78"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BD1EF-B3D4-4C4F-AECA-FCCB699E4DD7}">
  <sheetPr>
    <tabColor rgb="FFFFFF00"/>
    <pageSetUpPr fitToPage="1"/>
  </sheetPr>
  <dimension ref="A1:AQ166"/>
  <sheetViews>
    <sheetView zoomScale="70" zoomScaleNormal="70" workbookViewId="0">
      <pane xSplit="6" ySplit="4" topLeftCell="G5" activePane="bottomRight" state="frozen"/>
      <selection activeCell="D20" sqref="D20:F20"/>
      <selection pane="topRight" activeCell="D20" sqref="D20:F20"/>
      <selection pane="bottomLeft" activeCell="D20" sqref="D20:F20"/>
      <selection pane="bottomRight" activeCell="AM76" sqref="AM76"/>
    </sheetView>
  </sheetViews>
  <sheetFormatPr defaultRowHeight="18"/>
  <cols>
    <col min="1" max="1" width="5.19921875" style="40" customWidth="1"/>
    <col min="2" max="2" width="12.8984375" style="47" customWidth="1"/>
    <col min="3" max="5" width="3.5" style="44" customWidth="1"/>
    <col min="6" max="6" width="66.19921875" style="44" customWidth="1"/>
    <col min="7" max="7" width="3.5" style="40" customWidth="1"/>
    <col min="8" max="8" width="3.5" style="40" hidden="1" customWidth="1"/>
    <col min="9" max="9" width="5.296875" style="40" customWidth="1"/>
    <col min="10" max="10" width="9.296875" style="40" customWidth="1"/>
    <col min="11" max="11" width="3.5" style="40" hidden="1" customWidth="1"/>
    <col min="12" max="12" width="3.5" style="40" customWidth="1"/>
    <col min="13" max="14" width="3.5" style="40" hidden="1" customWidth="1"/>
    <col min="15" max="15" width="5.296875" style="40" customWidth="1"/>
    <col min="16" max="16" width="9.296875" style="40" customWidth="1"/>
    <col min="17" max="17" width="3.5" style="40" hidden="1" customWidth="1"/>
    <col min="18" max="18" width="3.5" style="40" customWidth="1"/>
    <col min="19" max="20" width="3.5" style="40" hidden="1" customWidth="1"/>
    <col min="21" max="21" width="5.296875" style="40" customWidth="1"/>
    <col min="22" max="22" width="9.296875" style="40" customWidth="1"/>
    <col min="23" max="23" width="3.5" style="40" hidden="1" customWidth="1"/>
    <col min="24" max="24" width="3.5" style="40" customWidth="1"/>
    <col min="25" max="26" width="3.5" style="40" hidden="1" customWidth="1"/>
    <col min="27" max="27" width="5.296875" style="40" customWidth="1"/>
    <col min="28" max="28" width="9.296875" style="40" customWidth="1"/>
    <col min="29" max="29" width="3.5" style="40" hidden="1" customWidth="1"/>
    <col min="30" max="30" width="3.5" style="40" customWidth="1"/>
    <col min="31" max="32" width="3.5" style="40" hidden="1" customWidth="1"/>
    <col min="33" max="33" width="5.296875" style="40" customWidth="1"/>
    <col min="34" max="34" width="9.296875" style="40" customWidth="1"/>
    <col min="35" max="35" width="3.5" style="40" hidden="1" customWidth="1"/>
    <col min="36" max="36" width="3.5" style="42" hidden="1" customWidth="1"/>
    <col min="37" max="38" width="25.69921875" style="42" customWidth="1"/>
    <col min="39" max="16384" width="8.796875" style="42"/>
  </cols>
  <sheetData>
    <row r="1" spans="1:38">
      <c r="A1" s="46" t="s">
        <v>470</v>
      </c>
    </row>
    <row r="2" spans="1:38" ht="18" customHeight="1">
      <c r="A2" s="438" t="s">
        <v>0</v>
      </c>
      <c r="B2" s="440"/>
      <c r="C2" s="452" t="s">
        <v>1</v>
      </c>
      <c r="D2" s="453"/>
      <c r="E2" s="453"/>
      <c r="F2" s="454"/>
      <c r="G2" s="498" t="s">
        <v>451</v>
      </c>
      <c r="H2" s="499"/>
      <c r="I2" s="499"/>
      <c r="J2" s="499"/>
      <c r="K2" s="500"/>
      <c r="L2" s="461" t="s">
        <v>452</v>
      </c>
      <c r="M2" s="462"/>
      <c r="N2" s="462"/>
      <c r="O2" s="462"/>
      <c r="P2" s="462"/>
      <c r="Q2" s="462"/>
      <c r="R2" s="462"/>
      <c r="S2" s="462"/>
      <c r="T2" s="462"/>
      <c r="U2" s="462"/>
      <c r="V2" s="462"/>
      <c r="W2" s="463"/>
      <c r="X2" s="461" t="s">
        <v>453</v>
      </c>
      <c r="Y2" s="462"/>
      <c r="Z2" s="462"/>
      <c r="AA2" s="462"/>
      <c r="AB2" s="462"/>
      <c r="AC2" s="462"/>
      <c r="AD2" s="462"/>
      <c r="AE2" s="462"/>
      <c r="AF2" s="462"/>
      <c r="AG2" s="462"/>
      <c r="AH2" s="463"/>
      <c r="AI2" s="85"/>
      <c r="AK2" s="284" t="s">
        <v>555</v>
      </c>
      <c r="AL2" s="284" t="s">
        <v>554</v>
      </c>
    </row>
    <row r="3" spans="1:38">
      <c r="A3" s="448"/>
      <c r="B3" s="449"/>
      <c r="C3" s="455"/>
      <c r="D3" s="456"/>
      <c r="E3" s="456"/>
      <c r="F3" s="457"/>
      <c r="G3" s="438" t="s">
        <v>394</v>
      </c>
      <c r="H3" s="439"/>
      <c r="I3" s="439"/>
      <c r="J3" s="439"/>
      <c r="K3" s="440"/>
      <c r="L3" s="438" t="s">
        <v>240</v>
      </c>
      <c r="M3" s="439"/>
      <c r="N3" s="439"/>
      <c r="O3" s="439"/>
      <c r="P3" s="439"/>
      <c r="Q3" s="440"/>
      <c r="R3" s="438" t="s">
        <v>394</v>
      </c>
      <c r="S3" s="439"/>
      <c r="T3" s="439"/>
      <c r="U3" s="439"/>
      <c r="V3" s="439"/>
      <c r="W3" s="440"/>
      <c r="X3" s="438" t="s">
        <v>240</v>
      </c>
      <c r="Y3" s="439"/>
      <c r="Z3" s="439"/>
      <c r="AA3" s="439"/>
      <c r="AB3" s="439"/>
      <c r="AC3" s="440"/>
      <c r="AD3" s="438" t="s">
        <v>394</v>
      </c>
      <c r="AE3" s="439"/>
      <c r="AF3" s="439"/>
      <c r="AG3" s="439"/>
      <c r="AH3" s="440"/>
      <c r="AI3" s="95"/>
      <c r="AK3" s="284"/>
      <c r="AL3" s="284"/>
    </row>
    <row r="4" spans="1:38" ht="60">
      <c r="A4" s="450"/>
      <c r="B4" s="451"/>
      <c r="C4" s="458"/>
      <c r="D4" s="459"/>
      <c r="E4" s="459"/>
      <c r="F4" s="460"/>
      <c r="G4" s="86"/>
      <c r="H4" s="82"/>
      <c r="I4" s="82"/>
      <c r="J4" s="92" t="s">
        <v>403</v>
      </c>
      <c r="K4" s="91"/>
      <c r="L4" s="90"/>
      <c r="M4" s="91"/>
      <c r="N4" s="91"/>
      <c r="O4" s="91"/>
      <c r="P4" s="92" t="s">
        <v>403</v>
      </c>
      <c r="Q4" s="93"/>
      <c r="R4" s="90"/>
      <c r="S4" s="91"/>
      <c r="T4" s="91"/>
      <c r="U4" s="91"/>
      <c r="V4" s="92" t="s">
        <v>403</v>
      </c>
      <c r="W4" s="93"/>
      <c r="X4" s="90"/>
      <c r="Y4" s="91"/>
      <c r="Z4" s="91"/>
      <c r="AA4" s="91"/>
      <c r="AB4" s="92" t="s">
        <v>403</v>
      </c>
      <c r="AC4" s="93"/>
      <c r="AD4" s="90"/>
      <c r="AE4" s="91"/>
      <c r="AF4" s="91"/>
      <c r="AG4" s="91"/>
      <c r="AH4" s="96" t="s">
        <v>403</v>
      </c>
      <c r="AI4" s="93"/>
      <c r="AK4" s="284"/>
      <c r="AL4" s="284"/>
    </row>
    <row r="5" spans="1:38" ht="35.4" customHeight="1">
      <c r="A5" s="308">
        <v>1</v>
      </c>
      <c r="B5" s="309" t="s">
        <v>293</v>
      </c>
      <c r="C5" s="218" t="s">
        <v>122</v>
      </c>
      <c r="D5" s="517" t="s">
        <v>280</v>
      </c>
      <c r="E5" s="517"/>
      <c r="F5" s="518"/>
      <c r="G5" s="471"/>
      <c r="H5" s="71"/>
      <c r="I5" s="71"/>
      <c r="J5" s="151"/>
      <c r="K5" s="72"/>
      <c r="L5" s="488" t="s">
        <v>400</v>
      </c>
      <c r="M5" s="290">
        <f>IF(L5="■",1,0)</f>
        <v>0</v>
      </c>
      <c r="N5" s="290"/>
      <c r="O5" s="290" t="s">
        <v>269</v>
      </c>
      <c r="P5" s="485" t="s">
        <v>400</v>
      </c>
      <c r="Q5" s="320">
        <f>IF(P5="■",1,0)</f>
        <v>0</v>
      </c>
      <c r="R5" s="487" t="s">
        <v>400</v>
      </c>
      <c r="S5" s="289"/>
      <c r="T5" s="289">
        <f>IF(R5="■",1,0)</f>
        <v>0</v>
      </c>
      <c r="U5" s="290" t="s">
        <v>449</v>
      </c>
      <c r="V5" s="493"/>
      <c r="W5" s="319"/>
      <c r="X5" s="488" t="s">
        <v>400</v>
      </c>
      <c r="Y5" s="290">
        <f>IF(X5="■",1,0)</f>
        <v>0</v>
      </c>
      <c r="Z5" s="290"/>
      <c r="AA5" s="290" t="s">
        <v>269</v>
      </c>
      <c r="AB5" s="479" t="s">
        <v>400</v>
      </c>
      <c r="AC5" s="320">
        <f>IF(AB5="■",1,0)</f>
        <v>0</v>
      </c>
      <c r="AD5" s="488" t="s">
        <v>400</v>
      </c>
      <c r="AE5" s="290"/>
      <c r="AF5" s="290">
        <f>IF(AD5="■",1,0)</f>
        <v>0</v>
      </c>
      <c r="AG5" s="290" t="s">
        <v>268</v>
      </c>
      <c r="AH5" s="493"/>
      <c r="AI5" s="320"/>
      <c r="AJ5" s="42" t="s">
        <v>401</v>
      </c>
      <c r="AK5" s="416"/>
      <c r="AL5" s="416"/>
    </row>
    <row r="6" spans="1:38" ht="53.4" customHeight="1">
      <c r="A6" s="308"/>
      <c r="B6" s="309"/>
      <c r="C6" s="219"/>
      <c r="D6" s="220" t="s">
        <v>223</v>
      </c>
      <c r="E6" s="501" t="s">
        <v>485</v>
      </c>
      <c r="F6" s="502"/>
      <c r="G6" s="472"/>
      <c r="H6" s="73"/>
      <c r="I6" s="73"/>
      <c r="J6" s="152"/>
      <c r="K6" s="74"/>
      <c r="L6" s="293"/>
      <c r="M6" s="291"/>
      <c r="N6" s="291"/>
      <c r="O6" s="291"/>
      <c r="P6" s="485"/>
      <c r="Q6" s="287"/>
      <c r="R6" s="487"/>
      <c r="S6" s="289"/>
      <c r="T6" s="289"/>
      <c r="U6" s="291"/>
      <c r="V6" s="494"/>
      <c r="W6" s="319"/>
      <c r="X6" s="293"/>
      <c r="Y6" s="291"/>
      <c r="Z6" s="291"/>
      <c r="AA6" s="291"/>
      <c r="AB6" s="485"/>
      <c r="AC6" s="287"/>
      <c r="AD6" s="293"/>
      <c r="AE6" s="291"/>
      <c r="AF6" s="291"/>
      <c r="AG6" s="291"/>
      <c r="AH6" s="494"/>
      <c r="AI6" s="287"/>
      <c r="AJ6" s="42" t="s">
        <v>402</v>
      </c>
      <c r="AK6" s="417"/>
      <c r="AL6" s="417"/>
    </row>
    <row r="7" spans="1:38">
      <c r="A7" s="308"/>
      <c r="B7" s="309"/>
      <c r="C7" s="219"/>
      <c r="D7" s="222" t="s">
        <v>224</v>
      </c>
      <c r="E7" s="501" t="s">
        <v>281</v>
      </c>
      <c r="F7" s="502"/>
      <c r="G7" s="472"/>
      <c r="H7" s="73"/>
      <c r="I7" s="73"/>
      <c r="J7" s="152"/>
      <c r="K7" s="74"/>
      <c r="L7" s="293"/>
      <c r="M7" s="291"/>
      <c r="N7" s="291"/>
      <c r="O7" s="291"/>
      <c r="P7" s="485"/>
      <c r="Q7" s="287"/>
      <c r="R7" s="487"/>
      <c r="S7" s="289"/>
      <c r="T7" s="289"/>
      <c r="U7" s="291"/>
      <c r="V7" s="494"/>
      <c r="W7" s="319"/>
      <c r="X7" s="293"/>
      <c r="Y7" s="291"/>
      <c r="Z7" s="291"/>
      <c r="AA7" s="291"/>
      <c r="AB7" s="485"/>
      <c r="AC7" s="287"/>
      <c r="AD7" s="293"/>
      <c r="AE7" s="291"/>
      <c r="AF7" s="291"/>
      <c r="AG7" s="291"/>
      <c r="AH7" s="494"/>
      <c r="AI7" s="287"/>
      <c r="AK7" s="417"/>
      <c r="AL7" s="417"/>
    </row>
    <row r="8" spans="1:38" ht="36" customHeight="1">
      <c r="A8" s="308"/>
      <c r="B8" s="309"/>
      <c r="C8" s="219"/>
      <c r="D8" s="220" t="s">
        <v>225</v>
      </c>
      <c r="E8" s="501" t="s">
        <v>282</v>
      </c>
      <c r="F8" s="502"/>
      <c r="G8" s="472"/>
      <c r="H8" s="73"/>
      <c r="I8" s="73"/>
      <c r="J8" s="152"/>
      <c r="K8" s="74"/>
      <c r="L8" s="293"/>
      <c r="M8" s="291"/>
      <c r="N8" s="291"/>
      <c r="O8" s="291"/>
      <c r="P8" s="485"/>
      <c r="Q8" s="287"/>
      <c r="R8" s="487"/>
      <c r="S8" s="289"/>
      <c r="T8" s="289"/>
      <c r="U8" s="291"/>
      <c r="V8" s="494"/>
      <c r="W8" s="319"/>
      <c r="X8" s="293"/>
      <c r="Y8" s="291"/>
      <c r="Z8" s="291"/>
      <c r="AA8" s="291"/>
      <c r="AB8" s="485"/>
      <c r="AC8" s="287"/>
      <c r="AD8" s="293"/>
      <c r="AE8" s="291"/>
      <c r="AF8" s="291"/>
      <c r="AG8" s="291"/>
      <c r="AH8" s="494"/>
      <c r="AI8" s="287"/>
      <c r="AK8" s="417"/>
      <c r="AL8" s="417"/>
    </row>
    <row r="9" spans="1:38">
      <c r="A9" s="308"/>
      <c r="B9" s="309"/>
      <c r="C9" s="219"/>
      <c r="D9" s="222"/>
      <c r="E9" s="220" t="s">
        <v>226</v>
      </c>
      <c r="F9" s="223" t="s">
        <v>283</v>
      </c>
      <c r="G9" s="472"/>
      <c r="H9" s="73"/>
      <c r="I9" s="73"/>
      <c r="J9" s="152"/>
      <c r="K9" s="74"/>
      <c r="L9" s="293"/>
      <c r="M9" s="291"/>
      <c r="N9" s="291"/>
      <c r="O9" s="291"/>
      <c r="P9" s="485"/>
      <c r="Q9" s="287"/>
      <c r="R9" s="487"/>
      <c r="S9" s="289"/>
      <c r="T9" s="289"/>
      <c r="U9" s="291"/>
      <c r="V9" s="494"/>
      <c r="W9" s="319"/>
      <c r="X9" s="293"/>
      <c r="Y9" s="291"/>
      <c r="Z9" s="291"/>
      <c r="AA9" s="291"/>
      <c r="AB9" s="485"/>
      <c r="AC9" s="287"/>
      <c r="AD9" s="293"/>
      <c r="AE9" s="291"/>
      <c r="AF9" s="291"/>
      <c r="AG9" s="291"/>
      <c r="AH9" s="494"/>
      <c r="AI9" s="287"/>
      <c r="AK9" s="417"/>
      <c r="AL9" s="417"/>
    </row>
    <row r="10" spans="1:38" ht="36">
      <c r="A10" s="308"/>
      <c r="B10" s="309"/>
      <c r="C10" s="219"/>
      <c r="D10" s="222"/>
      <c r="E10" s="220" t="s">
        <v>227</v>
      </c>
      <c r="F10" s="223" t="s">
        <v>284</v>
      </c>
      <c r="G10" s="472"/>
      <c r="H10" s="73"/>
      <c r="I10" s="73"/>
      <c r="J10" s="152"/>
      <c r="K10" s="74"/>
      <c r="L10" s="293"/>
      <c r="M10" s="291"/>
      <c r="N10" s="291"/>
      <c r="O10" s="291"/>
      <c r="P10" s="485"/>
      <c r="Q10" s="287"/>
      <c r="R10" s="487"/>
      <c r="S10" s="289"/>
      <c r="T10" s="289"/>
      <c r="U10" s="291"/>
      <c r="V10" s="494"/>
      <c r="W10" s="319"/>
      <c r="X10" s="293"/>
      <c r="Y10" s="291"/>
      <c r="Z10" s="291"/>
      <c r="AA10" s="291"/>
      <c r="AB10" s="485"/>
      <c r="AC10" s="287"/>
      <c r="AD10" s="293"/>
      <c r="AE10" s="291"/>
      <c r="AF10" s="291"/>
      <c r="AG10" s="291"/>
      <c r="AH10" s="494"/>
      <c r="AI10" s="287"/>
      <c r="AK10" s="417"/>
      <c r="AL10" s="417"/>
    </row>
    <row r="11" spans="1:38">
      <c r="A11" s="308"/>
      <c r="B11" s="309"/>
      <c r="C11" s="219"/>
      <c r="D11" s="222"/>
      <c r="E11" s="220" t="s">
        <v>228</v>
      </c>
      <c r="F11" s="223" t="s">
        <v>285</v>
      </c>
      <c r="G11" s="472"/>
      <c r="H11" s="73"/>
      <c r="I11" s="73"/>
      <c r="J11" s="152"/>
      <c r="K11" s="74"/>
      <c r="L11" s="293"/>
      <c r="M11" s="291"/>
      <c r="N11" s="291"/>
      <c r="O11" s="291"/>
      <c r="P11" s="485"/>
      <c r="Q11" s="287"/>
      <c r="R11" s="487"/>
      <c r="S11" s="289"/>
      <c r="T11" s="289"/>
      <c r="U11" s="291"/>
      <c r="V11" s="494"/>
      <c r="W11" s="319"/>
      <c r="X11" s="293"/>
      <c r="Y11" s="291"/>
      <c r="Z11" s="291"/>
      <c r="AA11" s="291"/>
      <c r="AB11" s="485"/>
      <c r="AC11" s="287"/>
      <c r="AD11" s="293"/>
      <c r="AE11" s="291"/>
      <c r="AF11" s="291"/>
      <c r="AG11" s="291"/>
      <c r="AH11" s="494"/>
      <c r="AI11" s="287"/>
      <c r="AK11" s="417"/>
      <c r="AL11" s="417"/>
    </row>
    <row r="12" spans="1:38" ht="36">
      <c r="A12" s="308"/>
      <c r="B12" s="309"/>
      <c r="C12" s="219"/>
      <c r="D12" s="222"/>
      <c r="E12" s="220" t="s">
        <v>229</v>
      </c>
      <c r="F12" s="223" t="s">
        <v>286</v>
      </c>
      <c r="G12" s="472"/>
      <c r="H12" s="73"/>
      <c r="I12" s="73"/>
      <c r="J12" s="152"/>
      <c r="K12" s="74"/>
      <c r="L12" s="293"/>
      <c r="M12" s="291"/>
      <c r="N12" s="291"/>
      <c r="O12" s="291"/>
      <c r="P12" s="485"/>
      <c r="Q12" s="287"/>
      <c r="R12" s="487"/>
      <c r="S12" s="289"/>
      <c r="T12" s="289"/>
      <c r="U12" s="291"/>
      <c r="V12" s="494"/>
      <c r="W12" s="319"/>
      <c r="X12" s="293"/>
      <c r="Y12" s="291"/>
      <c r="Z12" s="291"/>
      <c r="AA12" s="291"/>
      <c r="AB12" s="485"/>
      <c r="AC12" s="287"/>
      <c r="AD12" s="293"/>
      <c r="AE12" s="291"/>
      <c r="AF12" s="291"/>
      <c r="AG12" s="291"/>
      <c r="AH12" s="494"/>
      <c r="AI12" s="287"/>
      <c r="AK12" s="417"/>
      <c r="AL12" s="417"/>
    </row>
    <row r="13" spans="1:38">
      <c r="A13" s="308"/>
      <c r="B13" s="309"/>
      <c r="C13" s="219"/>
      <c r="D13" s="222"/>
      <c r="E13" s="220" t="s">
        <v>230</v>
      </c>
      <c r="F13" s="223" t="s">
        <v>287</v>
      </c>
      <c r="G13" s="472"/>
      <c r="H13" s="73"/>
      <c r="I13" s="73"/>
      <c r="J13" s="152"/>
      <c r="K13" s="74"/>
      <c r="L13" s="293"/>
      <c r="M13" s="291"/>
      <c r="N13" s="291"/>
      <c r="O13" s="291"/>
      <c r="P13" s="485"/>
      <c r="Q13" s="287"/>
      <c r="R13" s="487"/>
      <c r="S13" s="289"/>
      <c r="T13" s="289"/>
      <c r="U13" s="291"/>
      <c r="V13" s="494"/>
      <c r="W13" s="319"/>
      <c r="X13" s="293"/>
      <c r="Y13" s="291"/>
      <c r="Z13" s="291"/>
      <c r="AA13" s="291"/>
      <c r="AB13" s="485"/>
      <c r="AC13" s="287"/>
      <c r="AD13" s="293"/>
      <c r="AE13" s="291"/>
      <c r="AF13" s="291"/>
      <c r="AG13" s="291"/>
      <c r="AH13" s="494"/>
      <c r="AI13" s="287"/>
      <c r="AK13" s="417"/>
      <c r="AL13" s="417"/>
    </row>
    <row r="14" spans="1:38" ht="37.200000000000003" customHeight="1">
      <c r="A14" s="308"/>
      <c r="B14" s="309"/>
      <c r="C14" s="219"/>
      <c r="D14" s="220" t="s">
        <v>231</v>
      </c>
      <c r="E14" s="501" t="s">
        <v>288</v>
      </c>
      <c r="F14" s="502"/>
      <c r="G14" s="472"/>
      <c r="H14" s="73"/>
      <c r="I14" s="73"/>
      <c r="J14" s="152"/>
      <c r="K14" s="74"/>
      <c r="L14" s="293"/>
      <c r="M14" s="291"/>
      <c r="N14" s="291"/>
      <c r="O14" s="291"/>
      <c r="P14" s="485"/>
      <c r="Q14" s="287"/>
      <c r="R14" s="487"/>
      <c r="S14" s="289"/>
      <c r="T14" s="289"/>
      <c r="U14" s="291"/>
      <c r="V14" s="494"/>
      <c r="W14" s="319"/>
      <c r="X14" s="293"/>
      <c r="Y14" s="291"/>
      <c r="Z14" s="291"/>
      <c r="AA14" s="291"/>
      <c r="AB14" s="485"/>
      <c r="AC14" s="287"/>
      <c r="AD14" s="293"/>
      <c r="AE14" s="291"/>
      <c r="AF14" s="291"/>
      <c r="AG14" s="291"/>
      <c r="AH14" s="494"/>
      <c r="AI14" s="287"/>
      <c r="AK14" s="417"/>
      <c r="AL14" s="417"/>
    </row>
    <row r="15" spans="1:38" ht="53.4" customHeight="1">
      <c r="A15" s="308"/>
      <c r="B15" s="309"/>
      <c r="C15" s="219"/>
      <c r="D15" s="220" t="s">
        <v>232</v>
      </c>
      <c r="E15" s="501" t="s">
        <v>289</v>
      </c>
      <c r="F15" s="502"/>
      <c r="G15" s="472"/>
      <c r="H15" s="73"/>
      <c r="I15" s="73"/>
      <c r="J15" s="152"/>
      <c r="K15" s="74"/>
      <c r="L15" s="293"/>
      <c r="M15" s="291"/>
      <c r="N15" s="291"/>
      <c r="O15" s="291"/>
      <c r="P15" s="485"/>
      <c r="Q15" s="287"/>
      <c r="R15" s="487"/>
      <c r="S15" s="289"/>
      <c r="T15" s="289"/>
      <c r="U15" s="291"/>
      <c r="V15" s="494"/>
      <c r="W15" s="319"/>
      <c r="X15" s="293"/>
      <c r="Y15" s="291"/>
      <c r="Z15" s="291"/>
      <c r="AA15" s="291"/>
      <c r="AB15" s="485"/>
      <c r="AC15" s="287"/>
      <c r="AD15" s="293"/>
      <c r="AE15" s="291"/>
      <c r="AF15" s="291"/>
      <c r="AG15" s="291"/>
      <c r="AH15" s="494"/>
      <c r="AI15" s="287"/>
      <c r="AK15" s="417"/>
      <c r="AL15" s="417"/>
    </row>
    <row r="16" spans="1:38">
      <c r="A16" s="308"/>
      <c r="B16" s="309"/>
      <c r="C16" s="219"/>
      <c r="D16" s="222"/>
      <c r="E16" s="222" t="s">
        <v>226</v>
      </c>
      <c r="F16" s="223" t="s">
        <v>290</v>
      </c>
      <c r="G16" s="472"/>
      <c r="H16" s="73"/>
      <c r="I16" s="73"/>
      <c r="J16" s="152"/>
      <c r="K16" s="74"/>
      <c r="L16" s="293"/>
      <c r="M16" s="291"/>
      <c r="N16" s="291"/>
      <c r="O16" s="291"/>
      <c r="P16" s="485"/>
      <c r="Q16" s="287"/>
      <c r="R16" s="487"/>
      <c r="S16" s="289"/>
      <c r="T16" s="289"/>
      <c r="U16" s="291"/>
      <c r="V16" s="494"/>
      <c r="W16" s="319"/>
      <c r="X16" s="293"/>
      <c r="Y16" s="291"/>
      <c r="Z16" s="291"/>
      <c r="AA16" s="291"/>
      <c r="AB16" s="485"/>
      <c r="AC16" s="287"/>
      <c r="AD16" s="293"/>
      <c r="AE16" s="291"/>
      <c r="AF16" s="291"/>
      <c r="AG16" s="291"/>
      <c r="AH16" s="494"/>
      <c r="AI16" s="287"/>
      <c r="AK16" s="417"/>
      <c r="AL16" s="417"/>
    </row>
    <row r="17" spans="1:38">
      <c r="A17" s="308"/>
      <c r="B17" s="309"/>
      <c r="C17" s="219"/>
      <c r="D17" s="222"/>
      <c r="E17" s="222" t="s">
        <v>227</v>
      </c>
      <c r="F17" s="223" t="s">
        <v>291</v>
      </c>
      <c r="G17" s="472"/>
      <c r="H17" s="73"/>
      <c r="I17" s="73"/>
      <c r="J17" s="152"/>
      <c r="K17" s="74"/>
      <c r="L17" s="293"/>
      <c r="M17" s="291"/>
      <c r="N17" s="291"/>
      <c r="O17" s="291"/>
      <c r="P17" s="485"/>
      <c r="Q17" s="287"/>
      <c r="R17" s="487"/>
      <c r="S17" s="289"/>
      <c r="T17" s="289"/>
      <c r="U17" s="291"/>
      <c r="V17" s="494"/>
      <c r="W17" s="319"/>
      <c r="X17" s="293"/>
      <c r="Y17" s="291"/>
      <c r="Z17" s="291"/>
      <c r="AA17" s="291"/>
      <c r="AB17" s="485"/>
      <c r="AC17" s="287"/>
      <c r="AD17" s="293"/>
      <c r="AE17" s="291"/>
      <c r="AF17" s="291"/>
      <c r="AG17" s="291"/>
      <c r="AH17" s="494"/>
      <c r="AI17" s="287"/>
      <c r="AK17" s="417"/>
      <c r="AL17" s="417"/>
    </row>
    <row r="18" spans="1:38" ht="36">
      <c r="A18" s="308"/>
      <c r="B18" s="309"/>
      <c r="C18" s="224"/>
      <c r="D18" s="225"/>
      <c r="E18" s="226" t="s">
        <v>228</v>
      </c>
      <c r="F18" s="227" t="s">
        <v>292</v>
      </c>
      <c r="G18" s="473"/>
      <c r="H18" s="75"/>
      <c r="I18" s="75"/>
      <c r="J18" s="153"/>
      <c r="K18" s="76"/>
      <c r="L18" s="293"/>
      <c r="M18" s="291"/>
      <c r="N18" s="291"/>
      <c r="O18" s="291"/>
      <c r="P18" s="485"/>
      <c r="Q18" s="287"/>
      <c r="R18" s="488"/>
      <c r="S18" s="290"/>
      <c r="T18" s="290"/>
      <c r="U18" s="291"/>
      <c r="V18" s="494"/>
      <c r="W18" s="320"/>
      <c r="X18" s="293"/>
      <c r="Y18" s="291"/>
      <c r="Z18" s="291"/>
      <c r="AA18" s="291"/>
      <c r="AB18" s="485"/>
      <c r="AC18" s="287"/>
      <c r="AD18" s="293"/>
      <c r="AE18" s="291"/>
      <c r="AF18" s="291"/>
      <c r="AG18" s="291"/>
      <c r="AH18" s="494"/>
      <c r="AI18" s="287"/>
      <c r="AK18" s="418"/>
      <c r="AL18" s="418"/>
    </row>
    <row r="19" spans="1:38" ht="31.8" customHeight="1">
      <c r="A19" s="308"/>
      <c r="B19" s="309"/>
      <c r="C19" s="218" t="s">
        <v>123</v>
      </c>
      <c r="D19" s="517" t="s">
        <v>177</v>
      </c>
      <c r="E19" s="517"/>
      <c r="F19" s="518"/>
      <c r="G19" s="471"/>
      <c r="H19" s="71"/>
      <c r="I19" s="71"/>
      <c r="J19" s="151"/>
      <c r="K19" s="72"/>
      <c r="L19" s="497" t="s">
        <v>400</v>
      </c>
      <c r="M19" s="489">
        <f>IF(L19="■",1,0)</f>
        <v>0</v>
      </c>
      <c r="N19" s="489"/>
      <c r="O19" s="489" t="s">
        <v>268</v>
      </c>
      <c r="P19" s="484" t="s">
        <v>401</v>
      </c>
      <c r="Q19" s="492">
        <f>IF(P19="■",1,0)</f>
        <v>0</v>
      </c>
      <c r="R19" s="497" t="s">
        <v>400</v>
      </c>
      <c r="S19" s="420">
        <f>IF(R19="■",1,0)</f>
        <v>0</v>
      </c>
      <c r="T19" s="420"/>
      <c r="U19" s="489" t="s">
        <v>268</v>
      </c>
      <c r="V19" s="423" t="s">
        <v>401</v>
      </c>
      <c r="W19" s="431">
        <f>IF(V19="■",1,0)</f>
        <v>0</v>
      </c>
      <c r="X19" s="497" t="s">
        <v>400</v>
      </c>
      <c r="Y19" s="489">
        <f>IF(X19="■",1,0)</f>
        <v>0</v>
      </c>
      <c r="Z19" s="489"/>
      <c r="AA19" s="489" t="s">
        <v>268</v>
      </c>
      <c r="AB19" s="484" t="s">
        <v>400</v>
      </c>
      <c r="AC19" s="492">
        <f>IF(AB19="■",1,0)</f>
        <v>0</v>
      </c>
      <c r="AD19" s="497" t="s">
        <v>400</v>
      </c>
      <c r="AE19" s="489">
        <f>IF(AD19="■",1,0)</f>
        <v>0</v>
      </c>
      <c r="AF19" s="489"/>
      <c r="AG19" s="489" t="s">
        <v>268</v>
      </c>
      <c r="AH19" s="495" t="s">
        <v>400</v>
      </c>
      <c r="AI19" s="287">
        <f>IF(AH19="■",1,0)</f>
        <v>0</v>
      </c>
      <c r="AK19" s="416"/>
      <c r="AL19" s="416"/>
    </row>
    <row r="20" spans="1:38" ht="36.6" customHeight="1">
      <c r="A20" s="308"/>
      <c r="B20" s="309"/>
      <c r="C20" s="219"/>
      <c r="D20" s="220" t="s">
        <v>223</v>
      </c>
      <c r="E20" s="501" t="s">
        <v>136</v>
      </c>
      <c r="F20" s="502"/>
      <c r="G20" s="472"/>
      <c r="H20" s="73"/>
      <c r="I20" s="73"/>
      <c r="J20" s="152"/>
      <c r="K20" s="74"/>
      <c r="L20" s="497"/>
      <c r="M20" s="489"/>
      <c r="N20" s="489"/>
      <c r="O20" s="489"/>
      <c r="P20" s="484"/>
      <c r="Q20" s="492"/>
      <c r="R20" s="497"/>
      <c r="S20" s="422"/>
      <c r="T20" s="422"/>
      <c r="U20" s="489"/>
      <c r="V20" s="437"/>
      <c r="W20" s="433"/>
      <c r="X20" s="497"/>
      <c r="Y20" s="489"/>
      <c r="Z20" s="489"/>
      <c r="AA20" s="489"/>
      <c r="AB20" s="484"/>
      <c r="AC20" s="492"/>
      <c r="AD20" s="497"/>
      <c r="AE20" s="489"/>
      <c r="AF20" s="489"/>
      <c r="AG20" s="489"/>
      <c r="AH20" s="495"/>
      <c r="AI20" s="287"/>
      <c r="AK20" s="417"/>
      <c r="AL20" s="417"/>
    </row>
    <row r="21" spans="1:38">
      <c r="A21" s="308"/>
      <c r="B21" s="309"/>
      <c r="C21" s="224"/>
      <c r="D21" s="225" t="s">
        <v>224</v>
      </c>
      <c r="E21" s="503" t="s">
        <v>255</v>
      </c>
      <c r="F21" s="504"/>
      <c r="G21" s="473"/>
      <c r="H21" s="75"/>
      <c r="I21" s="75"/>
      <c r="J21" s="153"/>
      <c r="K21" s="76"/>
      <c r="L21" s="497"/>
      <c r="M21" s="489"/>
      <c r="N21" s="489"/>
      <c r="O21" s="489"/>
      <c r="P21" s="484"/>
      <c r="Q21" s="492"/>
      <c r="R21" s="497"/>
      <c r="S21" s="421"/>
      <c r="T21" s="421"/>
      <c r="U21" s="489"/>
      <c r="V21" s="424"/>
      <c r="W21" s="432"/>
      <c r="X21" s="497"/>
      <c r="Y21" s="489"/>
      <c r="Z21" s="489"/>
      <c r="AA21" s="489"/>
      <c r="AB21" s="484"/>
      <c r="AC21" s="492"/>
      <c r="AD21" s="497"/>
      <c r="AE21" s="489"/>
      <c r="AF21" s="489"/>
      <c r="AG21" s="489"/>
      <c r="AH21" s="495"/>
      <c r="AI21" s="287"/>
      <c r="AK21" s="418"/>
      <c r="AL21" s="418"/>
    </row>
    <row r="22" spans="1:38">
      <c r="A22" s="308"/>
      <c r="B22" s="309" t="s">
        <v>120</v>
      </c>
      <c r="C22" s="228" t="s">
        <v>124</v>
      </c>
      <c r="D22" s="523" t="s">
        <v>300</v>
      </c>
      <c r="E22" s="523"/>
      <c r="F22" s="524"/>
      <c r="G22" s="293" t="s">
        <v>400</v>
      </c>
      <c r="H22" s="288">
        <f>IF(G22="■",1,0)</f>
        <v>0</v>
      </c>
      <c r="I22" s="288" t="s">
        <v>269</v>
      </c>
      <c r="J22" s="477" t="s">
        <v>401</v>
      </c>
      <c r="K22" s="318"/>
      <c r="L22" s="293" t="s">
        <v>400</v>
      </c>
      <c r="M22" s="291">
        <f>IF(L22="■",1,0)</f>
        <v>0</v>
      </c>
      <c r="N22" s="291"/>
      <c r="O22" s="291" t="s">
        <v>269</v>
      </c>
      <c r="P22" s="485" t="s">
        <v>401</v>
      </c>
      <c r="Q22" s="287">
        <f>IF(P22="■",1,0)</f>
        <v>0</v>
      </c>
      <c r="R22" s="293" t="s">
        <v>400</v>
      </c>
      <c r="S22" s="288">
        <f>IF(R22="■",1,0)</f>
        <v>0</v>
      </c>
      <c r="T22" s="288">
        <f>IF(S22="■",1,0)</f>
        <v>0</v>
      </c>
      <c r="U22" s="291" t="s">
        <v>269</v>
      </c>
      <c r="V22" s="477" t="s">
        <v>401</v>
      </c>
      <c r="W22" s="318">
        <f>IF(V22="■",1,0)</f>
        <v>0</v>
      </c>
      <c r="X22" s="293" t="s">
        <v>400</v>
      </c>
      <c r="Y22" s="291">
        <f>IF(X22="■",1,0)</f>
        <v>0</v>
      </c>
      <c r="Z22" s="291"/>
      <c r="AA22" s="291" t="s">
        <v>269</v>
      </c>
      <c r="AB22" s="485" t="s">
        <v>400</v>
      </c>
      <c r="AC22" s="287">
        <f>IF(AB22="■",1,0)</f>
        <v>0</v>
      </c>
      <c r="AD22" s="293" t="s">
        <v>400</v>
      </c>
      <c r="AE22" s="291">
        <f>IF(AD22="■",1,0)</f>
        <v>0</v>
      </c>
      <c r="AF22" s="291"/>
      <c r="AG22" s="291" t="s">
        <v>269</v>
      </c>
      <c r="AH22" s="494" t="s">
        <v>400</v>
      </c>
      <c r="AI22" s="287">
        <f>IF(AH22="■",1,0)</f>
        <v>0</v>
      </c>
      <c r="AK22" s="416"/>
      <c r="AL22" s="416"/>
    </row>
    <row r="23" spans="1:38">
      <c r="A23" s="308"/>
      <c r="B23" s="309"/>
      <c r="C23" s="219"/>
      <c r="D23" s="222" t="s">
        <v>223</v>
      </c>
      <c r="E23" s="501" t="s">
        <v>299</v>
      </c>
      <c r="F23" s="502"/>
      <c r="G23" s="293"/>
      <c r="H23" s="289"/>
      <c r="I23" s="289"/>
      <c r="J23" s="478"/>
      <c r="K23" s="319"/>
      <c r="L23" s="293"/>
      <c r="M23" s="291"/>
      <c r="N23" s="291"/>
      <c r="O23" s="291"/>
      <c r="P23" s="485"/>
      <c r="Q23" s="287"/>
      <c r="R23" s="293"/>
      <c r="S23" s="289"/>
      <c r="T23" s="289"/>
      <c r="U23" s="291"/>
      <c r="V23" s="478"/>
      <c r="W23" s="319"/>
      <c r="X23" s="293"/>
      <c r="Y23" s="291"/>
      <c r="Z23" s="291"/>
      <c r="AA23" s="291"/>
      <c r="AB23" s="485"/>
      <c r="AC23" s="287"/>
      <c r="AD23" s="293"/>
      <c r="AE23" s="291"/>
      <c r="AF23" s="291"/>
      <c r="AG23" s="291"/>
      <c r="AH23" s="494"/>
      <c r="AI23" s="287"/>
      <c r="AK23" s="417"/>
      <c r="AL23" s="417"/>
    </row>
    <row r="24" spans="1:38" ht="54">
      <c r="A24" s="308"/>
      <c r="B24" s="309"/>
      <c r="C24" s="219"/>
      <c r="D24" s="222"/>
      <c r="E24" s="220" t="s">
        <v>226</v>
      </c>
      <c r="F24" s="223" t="s">
        <v>294</v>
      </c>
      <c r="G24" s="293"/>
      <c r="H24" s="289"/>
      <c r="I24" s="289"/>
      <c r="J24" s="478"/>
      <c r="K24" s="319"/>
      <c r="L24" s="293"/>
      <c r="M24" s="291"/>
      <c r="N24" s="291"/>
      <c r="O24" s="291"/>
      <c r="P24" s="485"/>
      <c r="Q24" s="287"/>
      <c r="R24" s="293"/>
      <c r="S24" s="289"/>
      <c r="T24" s="289"/>
      <c r="U24" s="291"/>
      <c r="V24" s="478"/>
      <c r="W24" s="319"/>
      <c r="X24" s="293"/>
      <c r="Y24" s="291"/>
      <c r="Z24" s="291"/>
      <c r="AA24" s="291"/>
      <c r="AB24" s="485"/>
      <c r="AC24" s="287"/>
      <c r="AD24" s="293"/>
      <c r="AE24" s="291"/>
      <c r="AF24" s="291"/>
      <c r="AG24" s="291"/>
      <c r="AH24" s="494"/>
      <c r="AI24" s="287"/>
      <c r="AK24" s="417"/>
      <c r="AL24" s="417"/>
    </row>
    <row r="25" spans="1:38" ht="36">
      <c r="A25" s="308"/>
      <c r="B25" s="309"/>
      <c r="C25" s="219"/>
      <c r="D25" s="222"/>
      <c r="E25" s="220" t="s">
        <v>227</v>
      </c>
      <c r="F25" s="223" t="s">
        <v>295</v>
      </c>
      <c r="G25" s="293"/>
      <c r="H25" s="289"/>
      <c r="I25" s="289"/>
      <c r="J25" s="478"/>
      <c r="K25" s="319"/>
      <c r="L25" s="293"/>
      <c r="M25" s="291"/>
      <c r="N25" s="291"/>
      <c r="O25" s="291"/>
      <c r="P25" s="485"/>
      <c r="Q25" s="287"/>
      <c r="R25" s="293"/>
      <c r="S25" s="289"/>
      <c r="T25" s="289"/>
      <c r="U25" s="291"/>
      <c r="V25" s="478"/>
      <c r="W25" s="319"/>
      <c r="X25" s="293"/>
      <c r="Y25" s="291"/>
      <c r="Z25" s="291"/>
      <c r="AA25" s="291"/>
      <c r="AB25" s="485"/>
      <c r="AC25" s="287"/>
      <c r="AD25" s="293"/>
      <c r="AE25" s="291"/>
      <c r="AF25" s="291"/>
      <c r="AG25" s="291"/>
      <c r="AH25" s="494"/>
      <c r="AI25" s="287"/>
      <c r="AK25" s="417"/>
      <c r="AL25" s="417"/>
    </row>
    <row r="26" spans="1:38" ht="36">
      <c r="A26" s="308"/>
      <c r="B26" s="309"/>
      <c r="C26" s="219"/>
      <c r="D26" s="222"/>
      <c r="E26" s="220" t="s">
        <v>228</v>
      </c>
      <c r="F26" s="223" t="s">
        <v>296</v>
      </c>
      <c r="G26" s="293"/>
      <c r="H26" s="289"/>
      <c r="I26" s="289"/>
      <c r="J26" s="478"/>
      <c r="K26" s="319"/>
      <c r="L26" s="293"/>
      <c r="M26" s="291"/>
      <c r="N26" s="291"/>
      <c r="O26" s="291"/>
      <c r="P26" s="485"/>
      <c r="Q26" s="287"/>
      <c r="R26" s="293"/>
      <c r="S26" s="289"/>
      <c r="T26" s="289"/>
      <c r="U26" s="291"/>
      <c r="V26" s="478"/>
      <c r="W26" s="319"/>
      <c r="X26" s="293"/>
      <c r="Y26" s="291"/>
      <c r="Z26" s="291"/>
      <c r="AA26" s="291"/>
      <c r="AB26" s="485"/>
      <c r="AC26" s="287"/>
      <c r="AD26" s="293"/>
      <c r="AE26" s="291"/>
      <c r="AF26" s="291"/>
      <c r="AG26" s="291"/>
      <c r="AH26" s="494"/>
      <c r="AI26" s="287"/>
      <c r="AK26" s="417"/>
      <c r="AL26" s="417"/>
    </row>
    <row r="27" spans="1:38" ht="72" customHeight="1">
      <c r="A27" s="308"/>
      <c r="B27" s="309"/>
      <c r="C27" s="219"/>
      <c r="D27" s="220" t="s">
        <v>224</v>
      </c>
      <c r="E27" s="501" t="s">
        <v>297</v>
      </c>
      <c r="F27" s="502"/>
      <c r="G27" s="293"/>
      <c r="H27" s="289"/>
      <c r="I27" s="289"/>
      <c r="J27" s="478"/>
      <c r="K27" s="319"/>
      <c r="L27" s="293"/>
      <c r="M27" s="291"/>
      <c r="N27" s="291"/>
      <c r="O27" s="291"/>
      <c r="P27" s="485"/>
      <c r="Q27" s="287"/>
      <c r="R27" s="293"/>
      <c r="S27" s="289"/>
      <c r="T27" s="289"/>
      <c r="U27" s="291"/>
      <c r="V27" s="478"/>
      <c r="W27" s="319"/>
      <c r="X27" s="293"/>
      <c r="Y27" s="291"/>
      <c r="Z27" s="291"/>
      <c r="AA27" s="291"/>
      <c r="AB27" s="485"/>
      <c r="AC27" s="287"/>
      <c r="AD27" s="293"/>
      <c r="AE27" s="291"/>
      <c r="AF27" s="291"/>
      <c r="AG27" s="291"/>
      <c r="AH27" s="494"/>
      <c r="AI27" s="287"/>
      <c r="AK27" s="417"/>
      <c r="AL27" s="417"/>
    </row>
    <row r="28" spans="1:38" ht="54" customHeight="1">
      <c r="A28" s="308"/>
      <c r="B28" s="309"/>
      <c r="C28" s="219"/>
      <c r="D28" s="220" t="s">
        <v>225</v>
      </c>
      <c r="E28" s="501" t="s">
        <v>298</v>
      </c>
      <c r="F28" s="502"/>
      <c r="G28" s="293"/>
      <c r="H28" s="289"/>
      <c r="I28" s="289"/>
      <c r="J28" s="478"/>
      <c r="K28" s="319"/>
      <c r="L28" s="293"/>
      <c r="M28" s="291"/>
      <c r="N28" s="291"/>
      <c r="O28" s="291"/>
      <c r="P28" s="485"/>
      <c r="Q28" s="287"/>
      <c r="R28" s="293"/>
      <c r="S28" s="289"/>
      <c r="T28" s="289"/>
      <c r="U28" s="291"/>
      <c r="V28" s="478"/>
      <c r="W28" s="319"/>
      <c r="X28" s="293"/>
      <c r="Y28" s="291"/>
      <c r="Z28" s="291"/>
      <c r="AA28" s="291"/>
      <c r="AB28" s="485"/>
      <c r="AC28" s="287"/>
      <c r="AD28" s="293"/>
      <c r="AE28" s="291"/>
      <c r="AF28" s="291"/>
      <c r="AG28" s="291"/>
      <c r="AH28" s="494"/>
      <c r="AI28" s="287"/>
      <c r="AK28" s="418"/>
      <c r="AL28" s="418"/>
    </row>
    <row r="29" spans="1:38" ht="18.600000000000001" customHeight="1">
      <c r="A29" s="308">
        <v>2</v>
      </c>
      <c r="B29" s="309" t="s">
        <v>81</v>
      </c>
      <c r="C29" s="525" t="s">
        <v>481</v>
      </c>
      <c r="D29" s="517"/>
      <c r="E29" s="517"/>
      <c r="F29" s="518"/>
      <c r="G29" s="486" t="s">
        <v>400</v>
      </c>
      <c r="H29" s="288">
        <f>IF(G29="■",1,0)</f>
        <v>0</v>
      </c>
      <c r="I29" s="288" t="s">
        <v>269</v>
      </c>
      <c r="J29" s="477" t="s">
        <v>401</v>
      </c>
      <c r="K29" s="318"/>
      <c r="L29" s="486" t="s">
        <v>400</v>
      </c>
      <c r="M29" s="288">
        <f>IF(L29="■",1,0)</f>
        <v>0</v>
      </c>
      <c r="N29" s="288"/>
      <c r="O29" s="288" t="s">
        <v>269</v>
      </c>
      <c r="P29" s="477" t="s">
        <v>401</v>
      </c>
      <c r="Q29" s="318">
        <f>IF(P29="■",1,0)</f>
        <v>0</v>
      </c>
      <c r="R29" s="486" t="s">
        <v>400</v>
      </c>
      <c r="S29" s="288">
        <f>IF(R29="■",1,0)</f>
        <v>0</v>
      </c>
      <c r="T29" s="288">
        <f>IF(S29="■",1,0)</f>
        <v>0</v>
      </c>
      <c r="U29" s="288" t="s">
        <v>269</v>
      </c>
      <c r="V29" s="477" t="s">
        <v>401</v>
      </c>
      <c r="W29" s="318">
        <f>IF(V29="■",1,0)</f>
        <v>0</v>
      </c>
      <c r="X29" s="486" t="s">
        <v>400</v>
      </c>
      <c r="Y29" s="288">
        <f>IF(X29="■",1,0)</f>
        <v>0</v>
      </c>
      <c r="Z29" s="288"/>
      <c r="AA29" s="288" t="s">
        <v>269</v>
      </c>
      <c r="AB29" s="477" t="s">
        <v>400</v>
      </c>
      <c r="AC29" s="318">
        <f>IF(AB29="■",1,0)</f>
        <v>0</v>
      </c>
      <c r="AD29" s="486" t="s">
        <v>400</v>
      </c>
      <c r="AE29" s="288">
        <f>IF(AD29="■",1,0)</f>
        <v>0</v>
      </c>
      <c r="AF29" s="288"/>
      <c r="AG29" s="288" t="s">
        <v>269</v>
      </c>
      <c r="AH29" s="496" t="s">
        <v>400</v>
      </c>
      <c r="AI29" s="318">
        <f>IF(AH29="■",1,0)</f>
        <v>0</v>
      </c>
      <c r="AK29" s="416"/>
      <c r="AL29" s="416"/>
    </row>
    <row r="30" spans="1:38" ht="36" customHeight="1">
      <c r="A30" s="308"/>
      <c r="B30" s="309"/>
      <c r="C30" s="229" t="s">
        <v>122</v>
      </c>
      <c r="D30" s="501" t="s">
        <v>450</v>
      </c>
      <c r="E30" s="501"/>
      <c r="F30" s="502"/>
      <c r="G30" s="487"/>
      <c r="H30" s="289"/>
      <c r="I30" s="289"/>
      <c r="J30" s="478"/>
      <c r="K30" s="319"/>
      <c r="L30" s="487"/>
      <c r="M30" s="289"/>
      <c r="N30" s="289"/>
      <c r="O30" s="289"/>
      <c r="P30" s="478"/>
      <c r="Q30" s="319"/>
      <c r="R30" s="487"/>
      <c r="S30" s="289"/>
      <c r="T30" s="289"/>
      <c r="U30" s="289"/>
      <c r="V30" s="478"/>
      <c r="W30" s="319"/>
      <c r="X30" s="487"/>
      <c r="Y30" s="289"/>
      <c r="Z30" s="289"/>
      <c r="AA30" s="289"/>
      <c r="AB30" s="478"/>
      <c r="AC30" s="319"/>
      <c r="AD30" s="487"/>
      <c r="AE30" s="289"/>
      <c r="AF30" s="289"/>
      <c r="AG30" s="289"/>
      <c r="AH30" s="481"/>
      <c r="AI30" s="319"/>
      <c r="AK30" s="417"/>
      <c r="AL30" s="417"/>
    </row>
    <row r="31" spans="1:38" ht="35.4" customHeight="1">
      <c r="A31" s="308"/>
      <c r="B31" s="309"/>
      <c r="C31" s="229" t="s">
        <v>123</v>
      </c>
      <c r="D31" s="501" t="s">
        <v>139</v>
      </c>
      <c r="E31" s="501"/>
      <c r="F31" s="502"/>
      <c r="G31" s="487"/>
      <c r="H31" s="289"/>
      <c r="I31" s="289"/>
      <c r="J31" s="478"/>
      <c r="K31" s="319"/>
      <c r="L31" s="487"/>
      <c r="M31" s="289"/>
      <c r="N31" s="289"/>
      <c r="O31" s="289"/>
      <c r="P31" s="478"/>
      <c r="Q31" s="319"/>
      <c r="R31" s="487"/>
      <c r="S31" s="289"/>
      <c r="T31" s="289"/>
      <c r="U31" s="289"/>
      <c r="V31" s="478"/>
      <c r="W31" s="319"/>
      <c r="X31" s="487"/>
      <c r="Y31" s="289"/>
      <c r="Z31" s="289"/>
      <c r="AA31" s="289"/>
      <c r="AB31" s="478"/>
      <c r="AC31" s="319"/>
      <c r="AD31" s="487"/>
      <c r="AE31" s="289"/>
      <c r="AF31" s="289"/>
      <c r="AG31" s="289"/>
      <c r="AH31" s="481"/>
      <c r="AI31" s="319"/>
      <c r="AK31" s="417"/>
      <c r="AL31" s="417"/>
    </row>
    <row r="32" spans="1:38" ht="36" customHeight="1">
      <c r="A32" s="308"/>
      <c r="B32" s="309"/>
      <c r="C32" s="229" t="s">
        <v>124</v>
      </c>
      <c r="D32" s="501" t="s">
        <v>140</v>
      </c>
      <c r="E32" s="501"/>
      <c r="F32" s="502"/>
      <c r="G32" s="488"/>
      <c r="H32" s="290"/>
      <c r="I32" s="290"/>
      <c r="J32" s="479"/>
      <c r="K32" s="320"/>
      <c r="L32" s="488"/>
      <c r="M32" s="290"/>
      <c r="N32" s="290"/>
      <c r="O32" s="290"/>
      <c r="P32" s="479"/>
      <c r="Q32" s="320"/>
      <c r="R32" s="488"/>
      <c r="S32" s="290"/>
      <c r="T32" s="290"/>
      <c r="U32" s="290"/>
      <c r="V32" s="479"/>
      <c r="W32" s="320"/>
      <c r="X32" s="488"/>
      <c r="Y32" s="290"/>
      <c r="Z32" s="290"/>
      <c r="AA32" s="290"/>
      <c r="AB32" s="479"/>
      <c r="AC32" s="320"/>
      <c r="AD32" s="488"/>
      <c r="AE32" s="290"/>
      <c r="AF32" s="290"/>
      <c r="AG32" s="290"/>
      <c r="AH32" s="482"/>
      <c r="AI32" s="320"/>
      <c r="AK32" s="418"/>
      <c r="AL32" s="418"/>
    </row>
    <row r="33" spans="1:43">
      <c r="A33" s="308" t="s">
        <v>301</v>
      </c>
      <c r="B33" s="309" t="s">
        <v>7</v>
      </c>
      <c r="C33" s="525" t="s">
        <v>461</v>
      </c>
      <c r="D33" s="517"/>
      <c r="E33" s="517"/>
      <c r="F33" s="518"/>
      <c r="G33" s="486" t="s">
        <v>400</v>
      </c>
      <c r="H33" s="288">
        <f>IF(G33="■",1,0)</f>
        <v>0</v>
      </c>
      <c r="I33" s="288" t="s">
        <v>269</v>
      </c>
      <c r="J33" s="477" t="s">
        <v>401</v>
      </c>
      <c r="K33" s="318"/>
      <c r="L33" s="486" t="s">
        <v>400</v>
      </c>
      <c r="M33" s="288">
        <f>IF(L33="■",1,0)</f>
        <v>0</v>
      </c>
      <c r="N33" s="288"/>
      <c r="O33" s="288" t="s">
        <v>269</v>
      </c>
      <c r="P33" s="477" t="s">
        <v>401</v>
      </c>
      <c r="Q33" s="318">
        <f>IF(P33="■",1,0)</f>
        <v>0</v>
      </c>
      <c r="R33" s="486" t="s">
        <v>400</v>
      </c>
      <c r="S33" s="288">
        <f>IF(R33="■",1,0)</f>
        <v>0</v>
      </c>
      <c r="T33" s="288">
        <f>IF(S33="■",1,0)</f>
        <v>0</v>
      </c>
      <c r="U33" s="288" t="s">
        <v>269</v>
      </c>
      <c r="V33" s="477" t="s">
        <v>401</v>
      </c>
      <c r="W33" s="318">
        <f>IF(V33="■",1,0)</f>
        <v>0</v>
      </c>
      <c r="X33" s="486" t="s">
        <v>400</v>
      </c>
      <c r="Y33" s="288">
        <f>IF(X33="■",1,0)</f>
        <v>0</v>
      </c>
      <c r="Z33" s="288"/>
      <c r="AA33" s="288" t="s">
        <v>269</v>
      </c>
      <c r="AB33" s="477" t="s">
        <v>401</v>
      </c>
      <c r="AC33" s="318">
        <f>IF(AB33="■",1,0)</f>
        <v>0</v>
      </c>
      <c r="AD33" s="486" t="s">
        <v>400</v>
      </c>
      <c r="AE33" s="288">
        <f>IF(AD33="■",1,0)</f>
        <v>0</v>
      </c>
      <c r="AF33" s="288"/>
      <c r="AG33" s="288" t="s">
        <v>269</v>
      </c>
      <c r="AH33" s="496" t="s">
        <v>401</v>
      </c>
      <c r="AI33" s="318">
        <f>IF(AH33="■",1,0)</f>
        <v>0</v>
      </c>
      <c r="AK33" s="416"/>
      <c r="AL33" s="416"/>
    </row>
    <row r="34" spans="1:43">
      <c r="A34" s="308"/>
      <c r="B34" s="309"/>
      <c r="C34" s="222" t="s">
        <v>122</v>
      </c>
      <c r="D34" s="501" t="s">
        <v>460</v>
      </c>
      <c r="E34" s="501"/>
      <c r="F34" s="502"/>
      <c r="G34" s="487"/>
      <c r="H34" s="289"/>
      <c r="I34" s="289"/>
      <c r="J34" s="478"/>
      <c r="K34" s="319"/>
      <c r="L34" s="487"/>
      <c r="M34" s="289"/>
      <c r="N34" s="289"/>
      <c r="O34" s="289"/>
      <c r="P34" s="478"/>
      <c r="Q34" s="319"/>
      <c r="R34" s="487"/>
      <c r="S34" s="289"/>
      <c r="T34" s="289"/>
      <c r="U34" s="289"/>
      <c r="V34" s="478"/>
      <c r="W34" s="319"/>
      <c r="X34" s="487"/>
      <c r="Y34" s="289"/>
      <c r="Z34" s="289"/>
      <c r="AA34" s="289"/>
      <c r="AB34" s="478"/>
      <c r="AC34" s="319"/>
      <c r="AD34" s="487"/>
      <c r="AE34" s="289"/>
      <c r="AF34" s="289"/>
      <c r="AG34" s="289"/>
      <c r="AH34" s="481"/>
      <c r="AI34" s="319"/>
      <c r="AK34" s="417"/>
      <c r="AL34" s="417"/>
    </row>
    <row r="35" spans="1:43" ht="34.200000000000003" customHeight="1">
      <c r="A35" s="308"/>
      <c r="B35" s="309"/>
      <c r="C35" s="220" t="s">
        <v>123</v>
      </c>
      <c r="D35" s="501" t="s">
        <v>486</v>
      </c>
      <c r="E35" s="501"/>
      <c r="F35" s="502"/>
      <c r="G35" s="487"/>
      <c r="H35" s="289"/>
      <c r="I35" s="289"/>
      <c r="J35" s="478"/>
      <c r="K35" s="319"/>
      <c r="L35" s="487"/>
      <c r="M35" s="289"/>
      <c r="N35" s="289"/>
      <c r="O35" s="289"/>
      <c r="P35" s="478"/>
      <c r="Q35" s="319"/>
      <c r="R35" s="487"/>
      <c r="S35" s="289"/>
      <c r="T35" s="289"/>
      <c r="U35" s="289"/>
      <c r="V35" s="478"/>
      <c r="W35" s="319"/>
      <c r="X35" s="487"/>
      <c r="Y35" s="289"/>
      <c r="Z35" s="289"/>
      <c r="AA35" s="289"/>
      <c r="AB35" s="478"/>
      <c r="AC35" s="319"/>
      <c r="AD35" s="487"/>
      <c r="AE35" s="289"/>
      <c r="AF35" s="289"/>
      <c r="AG35" s="289"/>
      <c r="AH35" s="481"/>
      <c r="AI35" s="319"/>
      <c r="AK35" s="417"/>
      <c r="AL35" s="417"/>
    </row>
    <row r="36" spans="1:43" ht="53.4" customHeight="1">
      <c r="A36" s="308"/>
      <c r="B36" s="309"/>
      <c r="C36" s="226" t="s">
        <v>124</v>
      </c>
      <c r="D36" s="503" t="s">
        <v>141</v>
      </c>
      <c r="E36" s="503"/>
      <c r="F36" s="504"/>
      <c r="G36" s="488"/>
      <c r="H36" s="290"/>
      <c r="I36" s="290"/>
      <c r="J36" s="479"/>
      <c r="K36" s="320"/>
      <c r="L36" s="488"/>
      <c r="M36" s="290"/>
      <c r="N36" s="290"/>
      <c r="O36" s="290"/>
      <c r="P36" s="479"/>
      <c r="Q36" s="320"/>
      <c r="R36" s="488"/>
      <c r="S36" s="290"/>
      <c r="T36" s="290"/>
      <c r="U36" s="290"/>
      <c r="V36" s="479"/>
      <c r="W36" s="320"/>
      <c r="X36" s="488"/>
      <c r="Y36" s="290"/>
      <c r="Z36" s="290"/>
      <c r="AA36" s="290"/>
      <c r="AB36" s="479"/>
      <c r="AC36" s="320"/>
      <c r="AD36" s="488"/>
      <c r="AE36" s="290"/>
      <c r="AF36" s="290"/>
      <c r="AG36" s="290"/>
      <c r="AH36" s="482"/>
      <c r="AI36" s="320"/>
      <c r="AK36" s="418"/>
      <c r="AL36" s="418"/>
    </row>
    <row r="37" spans="1:43" ht="18.600000000000001" customHeight="1">
      <c r="A37" s="302">
        <v>4</v>
      </c>
      <c r="B37" s="468" t="s">
        <v>33</v>
      </c>
      <c r="C37" s="528" t="s">
        <v>461</v>
      </c>
      <c r="D37" s="529"/>
      <c r="E37" s="529"/>
      <c r="F37" s="530"/>
      <c r="G37" s="471"/>
      <c r="H37" s="505"/>
      <c r="I37" s="505"/>
      <c r="J37" s="508"/>
      <c r="K37" s="511"/>
      <c r="L37" s="486" t="s">
        <v>400</v>
      </c>
      <c r="M37" s="288">
        <f>IF(L37="■",1,0)</f>
        <v>0</v>
      </c>
      <c r="N37" s="288"/>
      <c r="O37" s="288" t="s">
        <v>269</v>
      </c>
      <c r="P37" s="477" t="s">
        <v>401</v>
      </c>
      <c r="Q37" s="318">
        <f>IF(P37="■",1,0)</f>
        <v>0</v>
      </c>
      <c r="R37" s="486" t="s">
        <v>400</v>
      </c>
      <c r="S37" s="288"/>
      <c r="T37" s="288">
        <f>IF(R37="■",1,0)</f>
        <v>0</v>
      </c>
      <c r="U37" s="288" t="s">
        <v>449</v>
      </c>
      <c r="V37" s="480"/>
      <c r="W37" s="318"/>
      <c r="X37" s="486" t="s">
        <v>400</v>
      </c>
      <c r="Y37" s="288">
        <f>IF(X37="■",1,0)</f>
        <v>0</v>
      </c>
      <c r="Z37" s="288"/>
      <c r="AA37" s="288" t="s">
        <v>269</v>
      </c>
      <c r="AB37" s="477" t="s">
        <v>401</v>
      </c>
      <c r="AC37" s="318">
        <f>IF(AB37="■",1,0)</f>
        <v>0</v>
      </c>
      <c r="AD37" s="486" t="s">
        <v>400</v>
      </c>
      <c r="AE37" s="288"/>
      <c r="AF37" s="288">
        <f>IF(AD37="■",1,0)</f>
        <v>0</v>
      </c>
      <c r="AG37" s="288" t="s">
        <v>268</v>
      </c>
      <c r="AH37" s="480"/>
      <c r="AI37" s="318"/>
      <c r="AK37" s="416"/>
      <c r="AL37" s="416"/>
    </row>
    <row r="38" spans="1:43" ht="36" customHeight="1">
      <c r="A38" s="303"/>
      <c r="B38" s="469"/>
      <c r="C38" s="229" t="s">
        <v>122</v>
      </c>
      <c r="D38" s="501" t="s">
        <v>489</v>
      </c>
      <c r="E38" s="501"/>
      <c r="F38" s="502"/>
      <c r="G38" s="472"/>
      <c r="H38" s="506"/>
      <c r="I38" s="506"/>
      <c r="J38" s="509"/>
      <c r="K38" s="512"/>
      <c r="L38" s="487"/>
      <c r="M38" s="289"/>
      <c r="N38" s="289"/>
      <c r="O38" s="289"/>
      <c r="P38" s="478"/>
      <c r="Q38" s="319"/>
      <c r="R38" s="487"/>
      <c r="S38" s="289"/>
      <c r="T38" s="289"/>
      <c r="U38" s="289"/>
      <c r="V38" s="481"/>
      <c r="W38" s="319"/>
      <c r="X38" s="487"/>
      <c r="Y38" s="289"/>
      <c r="Z38" s="289"/>
      <c r="AA38" s="289"/>
      <c r="AB38" s="478"/>
      <c r="AC38" s="319"/>
      <c r="AD38" s="487"/>
      <c r="AE38" s="289"/>
      <c r="AF38" s="289"/>
      <c r="AG38" s="289"/>
      <c r="AH38" s="481"/>
      <c r="AI38" s="319"/>
      <c r="AK38" s="417"/>
      <c r="AL38" s="417"/>
    </row>
    <row r="39" spans="1:43" ht="38.4" customHeight="1">
      <c r="A39" s="303"/>
      <c r="B39" s="469"/>
      <c r="C39" s="229" t="s">
        <v>123</v>
      </c>
      <c r="D39" s="501" t="s">
        <v>490</v>
      </c>
      <c r="E39" s="501"/>
      <c r="F39" s="502"/>
      <c r="G39" s="472"/>
      <c r="H39" s="506"/>
      <c r="I39" s="506"/>
      <c r="J39" s="509"/>
      <c r="K39" s="512"/>
      <c r="L39" s="487"/>
      <c r="M39" s="289"/>
      <c r="N39" s="289"/>
      <c r="O39" s="289"/>
      <c r="P39" s="478"/>
      <c r="Q39" s="319"/>
      <c r="R39" s="487"/>
      <c r="S39" s="289"/>
      <c r="T39" s="289"/>
      <c r="U39" s="289"/>
      <c r="V39" s="481"/>
      <c r="W39" s="319"/>
      <c r="X39" s="487"/>
      <c r="Y39" s="289"/>
      <c r="Z39" s="289"/>
      <c r="AA39" s="289"/>
      <c r="AB39" s="478"/>
      <c r="AC39" s="319"/>
      <c r="AD39" s="487"/>
      <c r="AE39" s="289"/>
      <c r="AF39" s="289"/>
      <c r="AG39" s="289"/>
      <c r="AH39" s="481"/>
      <c r="AI39" s="319"/>
      <c r="AK39" s="417"/>
      <c r="AL39" s="417"/>
    </row>
    <row r="40" spans="1:43">
      <c r="A40" s="303"/>
      <c r="B40" s="469"/>
      <c r="C40" s="230" t="s">
        <v>124</v>
      </c>
      <c r="D40" s="503" t="s">
        <v>302</v>
      </c>
      <c r="E40" s="503"/>
      <c r="F40" s="504"/>
      <c r="G40" s="473"/>
      <c r="H40" s="507"/>
      <c r="I40" s="507"/>
      <c r="J40" s="510"/>
      <c r="K40" s="513"/>
      <c r="L40" s="488"/>
      <c r="M40" s="290"/>
      <c r="N40" s="290"/>
      <c r="O40" s="290"/>
      <c r="P40" s="479"/>
      <c r="Q40" s="320"/>
      <c r="R40" s="488"/>
      <c r="S40" s="290"/>
      <c r="T40" s="290"/>
      <c r="U40" s="290"/>
      <c r="V40" s="482"/>
      <c r="W40" s="320"/>
      <c r="X40" s="488"/>
      <c r="Y40" s="290"/>
      <c r="Z40" s="290"/>
      <c r="AA40" s="290"/>
      <c r="AB40" s="479"/>
      <c r="AC40" s="320"/>
      <c r="AD40" s="488"/>
      <c r="AE40" s="290"/>
      <c r="AF40" s="290"/>
      <c r="AG40" s="290"/>
      <c r="AH40" s="482"/>
      <c r="AI40" s="320"/>
      <c r="AK40" s="418"/>
      <c r="AL40" s="418"/>
    </row>
    <row r="41" spans="1:43" ht="57.6" customHeight="1">
      <c r="A41" s="304"/>
      <c r="B41" s="470"/>
      <c r="C41" s="527" t="s">
        <v>547</v>
      </c>
      <c r="D41" s="521"/>
      <c r="E41" s="521"/>
      <c r="F41" s="522"/>
      <c r="G41" s="197"/>
      <c r="H41" s="75"/>
      <c r="I41" s="75"/>
      <c r="J41" s="153"/>
      <c r="K41" s="76"/>
      <c r="L41" s="274" t="s">
        <v>400</v>
      </c>
      <c r="M41" s="177"/>
      <c r="N41" s="177"/>
      <c r="O41" s="177"/>
      <c r="P41" s="276"/>
      <c r="Q41" s="275"/>
      <c r="R41" s="274" t="s">
        <v>400</v>
      </c>
      <c r="S41" s="177"/>
      <c r="T41" s="177"/>
      <c r="U41" s="177"/>
      <c r="V41" s="276"/>
      <c r="W41" s="275"/>
      <c r="X41" s="274" t="s">
        <v>400</v>
      </c>
      <c r="Y41" s="177"/>
      <c r="Z41" s="177"/>
      <c r="AA41" s="177"/>
      <c r="AB41" s="276"/>
      <c r="AC41" s="275"/>
      <c r="AD41" s="274" t="s">
        <v>400</v>
      </c>
      <c r="AE41" s="177"/>
      <c r="AF41" s="177"/>
      <c r="AG41" s="177"/>
      <c r="AH41" s="277"/>
      <c r="AI41" s="275"/>
      <c r="AK41" s="278"/>
      <c r="AL41" s="278"/>
    </row>
    <row r="42" spans="1:43" ht="54" customHeight="1">
      <c r="A42" s="59">
        <v>5</v>
      </c>
      <c r="B42" s="60" t="s">
        <v>63</v>
      </c>
      <c r="C42" s="231"/>
      <c r="D42" s="514" t="s">
        <v>303</v>
      </c>
      <c r="E42" s="514"/>
      <c r="F42" s="515"/>
      <c r="G42" s="79"/>
      <c r="H42" s="80"/>
      <c r="I42" s="80"/>
      <c r="J42" s="154"/>
      <c r="K42" s="81"/>
      <c r="L42" s="87" t="s">
        <v>400</v>
      </c>
      <c r="M42" s="88">
        <f>IF(L42="■",1,0)</f>
        <v>0</v>
      </c>
      <c r="N42" s="88"/>
      <c r="O42" s="88" t="s">
        <v>269</v>
      </c>
      <c r="P42" s="94" t="s">
        <v>401</v>
      </c>
      <c r="Q42" s="89">
        <f>IF(P42="■",1,0)</f>
        <v>0</v>
      </c>
      <c r="R42" s="87" t="s">
        <v>400</v>
      </c>
      <c r="S42" s="88"/>
      <c r="T42" s="88">
        <f>IF(R42="■",1,0)</f>
        <v>0</v>
      </c>
      <c r="U42" s="88" t="s">
        <v>449</v>
      </c>
      <c r="V42" s="98"/>
      <c r="W42" s="89"/>
      <c r="X42" s="87" t="s">
        <v>400</v>
      </c>
      <c r="Y42" s="88">
        <f>IF(X42="■",1,0)</f>
        <v>0</v>
      </c>
      <c r="Z42" s="88"/>
      <c r="AA42" s="88" t="s">
        <v>269</v>
      </c>
      <c r="AB42" s="94" t="s">
        <v>401</v>
      </c>
      <c r="AC42" s="89">
        <f>IF(AB42="■",1,0)</f>
        <v>0</v>
      </c>
      <c r="AD42" s="87" t="s">
        <v>400</v>
      </c>
      <c r="AE42" s="88">
        <f>IF(AD42="■",1,0)</f>
        <v>0</v>
      </c>
      <c r="AF42" s="88"/>
      <c r="AG42" s="88" t="s">
        <v>269</v>
      </c>
      <c r="AH42" s="97" t="s">
        <v>401</v>
      </c>
      <c r="AI42" s="89">
        <f>IF(AH42="■",1,0)</f>
        <v>0</v>
      </c>
      <c r="AK42" s="278"/>
      <c r="AL42" s="278"/>
    </row>
    <row r="43" spans="1:43" ht="54">
      <c r="A43" s="59">
        <v>6</v>
      </c>
      <c r="B43" s="52" t="s">
        <v>62</v>
      </c>
      <c r="C43" s="231"/>
      <c r="D43" s="521" t="s">
        <v>304</v>
      </c>
      <c r="E43" s="521"/>
      <c r="F43" s="522"/>
      <c r="G43" s="79"/>
      <c r="H43" s="80"/>
      <c r="I43" s="80"/>
      <c r="J43" s="154"/>
      <c r="K43" s="81"/>
      <c r="L43" s="87" t="s">
        <v>400</v>
      </c>
      <c r="M43" s="88"/>
      <c r="N43" s="88">
        <f>IF(L43="■",1,0)</f>
        <v>0</v>
      </c>
      <c r="O43" s="88" t="s">
        <v>449</v>
      </c>
      <c r="P43" s="98"/>
      <c r="Q43" s="89"/>
      <c r="R43" s="87" t="s">
        <v>400</v>
      </c>
      <c r="S43" s="88"/>
      <c r="T43" s="88">
        <f>IF(R43="■",1,0)</f>
        <v>0</v>
      </c>
      <c r="U43" s="88" t="s">
        <v>449</v>
      </c>
      <c r="V43" s="98"/>
      <c r="W43" s="89"/>
      <c r="X43" s="87" t="s">
        <v>400</v>
      </c>
      <c r="Y43" s="88">
        <f t="shared" ref="Y43" si="0">IF(X43="■",1,0)</f>
        <v>0</v>
      </c>
      <c r="Z43" s="88"/>
      <c r="AA43" s="88" t="s">
        <v>269</v>
      </c>
      <c r="AB43" s="94" t="s">
        <v>401</v>
      </c>
      <c r="AC43" s="89">
        <f t="shared" ref="AC43" si="1">IF(AB43="■",1,0)</f>
        <v>0</v>
      </c>
      <c r="AD43" s="87" t="s">
        <v>400</v>
      </c>
      <c r="AE43" s="88">
        <f>IF(AD43="■",1,0)</f>
        <v>0</v>
      </c>
      <c r="AF43" s="88"/>
      <c r="AG43" s="88" t="s">
        <v>269</v>
      </c>
      <c r="AH43" s="97" t="s">
        <v>401</v>
      </c>
      <c r="AI43" s="89">
        <f>IF(AH43="■",1,0)</f>
        <v>0</v>
      </c>
      <c r="AK43" s="278"/>
      <c r="AL43" s="278"/>
    </row>
    <row r="44" spans="1:43">
      <c r="A44" s="302">
        <v>7</v>
      </c>
      <c r="B44" s="519" t="s">
        <v>47</v>
      </c>
      <c r="C44" s="231" t="s">
        <v>122</v>
      </c>
      <c r="D44" s="514" t="s">
        <v>305</v>
      </c>
      <c r="E44" s="514"/>
      <c r="F44" s="515"/>
      <c r="G44" s="79"/>
      <c r="H44" s="80"/>
      <c r="I44" s="80"/>
      <c r="J44" s="154"/>
      <c r="K44" s="81"/>
      <c r="L44" s="87" t="s">
        <v>400</v>
      </c>
      <c r="M44" s="88">
        <f>IF(L44="■",1,0)</f>
        <v>0</v>
      </c>
      <c r="N44" s="88"/>
      <c r="O44" s="88" t="s">
        <v>269</v>
      </c>
      <c r="P44" s="94" t="s">
        <v>401</v>
      </c>
      <c r="Q44" s="89">
        <f>IF(P44="■",1,0)</f>
        <v>0</v>
      </c>
      <c r="R44" s="87" t="s">
        <v>400</v>
      </c>
      <c r="S44" s="88">
        <f>IF(R44="■",1,0)</f>
        <v>0</v>
      </c>
      <c r="T44" s="88"/>
      <c r="U44" s="88" t="s">
        <v>269</v>
      </c>
      <c r="V44" s="94" t="s">
        <v>401</v>
      </c>
      <c r="W44" s="89">
        <f>IF(V44="■",1,0)</f>
        <v>0</v>
      </c>
      <c r="X44" s="87" t="s">
        <v>400</v>
      </c>
      <c r="Y44" s="88">
        <f>IF(X44="■",1,0)</f>
        <v>0</v>
      </c>
      <c r="Z44" s="88"/>
      <c r="AA44" s="88" t="s">
        <v>269</v>
      </c>
      <c r="AB44" s="94" t="s">
        <v>401</v>
      </c>
      <c r="AC44" s="89">
        <f>IF(AB44="■",1,0)</f>
        <v>0</v>
      </c>
      <c r="AD44" s="87" t="s">
        <v>400</v>
      </c>
      <c r="AE44" s="88">
        <f>IF(AD44="■",1,0)</f>
        <v>0</v>
      </c>
      <c r="AF44" s="88"/>
      <c r="AG44" s="88" t="s">
        <v>269</v>
      </c>
      <c r="AH44" s="97" t="s">
        <v>401</v>
      </c>
      <c r="AI44" s="89">
        <f>IF(AH44="■",1,0)</f>
        <v>0</v>
      </c>
      <c r="AK44" s="278"/>
      <c r="AL44" s="278"/>
    </row>
    <row r="45" spans="1:43" ht="36" customHeight="1">
      <c r="A45" s="303"/>
      <c r="B45" s="520"/>
      <c r="C45" s="231" t="s">
        <v>123</v>
      </c>
      <c r="D45" s="514" t="s">
        <v>306</v>
      </c>
      <c r="E45" s="514"/>
      <c r="F45" s="515"/>
      <c r="G45" s="79"/>
      <c r="H45" s="80"/>
      <c r="I45" s="80"/>
      <c r="J45" s="154"/>
      <c r="K45" s="81"/>
      <c r="L45" s="87" t="s">
        <v>400</v>
      </c>
      <c r="M45" s="88"/>
      <c r="N45" s="88">
        <f>IF(L45="■",1,0)</f>
        <v>0</v>
      </c>
      <c r="O45" s="88" t="s">
        <v>449</v>
      </c>
      <c r="P45" s="98"/>
      <c r="Q45" s="89"/>
      <c r="R45" s="87" t="s">
        <v>400</v>
      </c>
      <c r="S45" s="88"/>
      <c r="T45" s="88">
        <f>IF(R45="■",1,0)</f>
        <v>0</v>
      </c>
      <c r="U45" s="88" t="s">
        <v>449</v>
      </c>
      <c r="V45" s="98"/>
      <c r="W45" s="89"/>
      <c r="X45" s="87" t="s">
        <v>400</v>
      </c>
      <c r="Y45" s="88"/>
      <c r="Z45" s="88">
        <f>IF(X45="■",1,0)</f>
        <v>0</v>
      </c>
      <c r="AA45" s="88" t="s">
        <v>268</v>
      </c>
      <c r="AB45" s="98"/>
      <c r="AC45" s="89"/>
      <c r="AD45" s="87" t="s">
        <v>400</v>
      </c>
      <c r="AE45" s="88"/>
      <c r="AF45" s="88">
        <f>IF(AD45="■",1,0)</f>
        <v>0</v>
      </c>
      <c r="AG45" s="88" t="s">
        <v>268</v>
      </c>
      <c r="AH45" s="99"/>
      <c r="AI45" s="89"/>
      <c r="AK45" s="279"/>
      <c r="AL45" s="280"/>
      <c r="AM45" s="199"/>
      <c r="AN45" s="199"/>
      <c r="AO45" s="199"/>
      <c r="AP45" s="199"/>
      <c r="AQ45" s="199"/>
    </row>
    <row r="46" spans="1:43">
      <c r="A46" s="308">
        <v>8</v>
      </c>
      <c r="B46" s="516" t="s">
        <v>38</v>
      </c>
      <c r="C46" s="218" t="s">
        <v>122</v>
      </c>
      <c r="D46" s="517" t="s">
        <v>307</v>
      </c>
      <c r="E46" s="517"/>
      <c r="F46" s="518"/>
      <c r="G46" s="471"/>
      <c r="H46" s="505"/>
      <c r="I46" s="505"/>
      <c r="J46" s="508"/>
      <c r="K46" s="511"/>
      <c r="L46" s="486" t="s">
        <v>400</v>
      </c>
      <c r="M46" s="288"/>
      <c r="N46" s="288">
        <f>IF(L46="■",1,0)</f>
        <v>0</v>
      </c>
      <c r="O46" s="288" t="s">
        <v>449</v>
      </c>
      <c r="P46" s="483"/>
      <c r="Q46" s="318"/>
      <c r="R46" s="486" t="s">
        <v>400</v>
      </c>
      <c r="S46" s="288"/>
      <c r="T46" s="288">
        <f>IF(R46="■",1,0)</f>
        <v>0</v>
      </c>
      <c r="U46" s="288" t="s">
        <v>449</v>
      </c>
      <c r="V46" s="483"/>
      <c r="W46" s="318"/>
      <c r="X46" s="486" t="s">
        <v>400</v>
      </c>
      <c r="Y46" s="288"/>
      <c r="Z46" s="288">
        <f>IF(X46="■",1,0)</f>
        <v>0</v>
      </c>
      <c r="AA46" s="288" t="s">
        <v>268</v>
      </c>
      <c r="AB46" s="483"/>
      <c r="AC46" s="318"/>
      <c r="AD46" s="486" t="s">
        <v>400</v>
      </c>
      <c r="AE46" s="288"/>
      <c r="AF46" s="288">
        <f>IF(AD46="■",1,0)</f>
        <v>0</v>
      </c>
      <c r="AG46" s="288" t="s">
        <v>268</v>
      </c>
      <c r="AH46" s="480"/>
      <c r="AI46" s="318"/>
      <c r="AK46" s="416"/>
      <c r="AL46" s="416"/>
    </row>
    <row r="47" spans="1:43" ht="55.8" customHeight="1">
      <c r="A47" s="308"/>
      <c r="B47" s="516"/>
      <c r="C47" s="229"/>
      <c r="D47" s="232" t="s">
        <v>223</v>
      </c>
      <c r="E47" s="501" t="s">
        <v>491</v>
      </c>
      <c r="F47" s="502"/>
      <c r="G47" s="472"/>
      <c r="H47" s="506"/>
      <c r="I47" s="506"/>
      <c r="J47" s="509"/>
      <c r="K47" s="512"/>
      <c r="L47" s="487"/>
      <c r="M47" s="289"/>
      <c r="N47" s="289"/>
      <c r="O47" s="289"/>
      <c r="P47" s="478"/>
      <c r="Q47" s="319"/>
      <c r="R47" s="487"/>
      <c r="S47" s="289"/>
      <c r="T47" s="289"/>
      <c r="U47" s="289"/>
      <c r="V47" s="478"/>
      <c r="W47" s="319"/>
      <c r="X47" s="487"/>
      <c r="Y47" s="289"/>
      <c r="Z47" s="289"/>
      <c r="AA47" s="289"/>
      <c r="AB47" s="478"/>
      <c r="AC47" s="319"/>
      <c r="AD47" s="487"/>
      <c r="AE47" s="289"/>
      <c r="AF47" s="289"/>
      <c r="AG47" s="289"/>
      <c r="AH47" s="481"/>
      <c r="AI47" s="319"/>
      <c r="AK47" s="417"/>
      <c r="AL47" s="417"/>
    </row>
    <row r="48" spans="1:43" ht="52.2" customHeight="1">
      <c r="A48" s="308"/>
      <c r="B48" s="516"/>
      <c r="C48" s="230"/>
      <c r="D48" s="233" t="s">
        <v>224</v>
      </c>
      <c r="E48" s="503" t="s">
        <v>487</v>
      </c>
      <c r="F48" s="504"/>
      <c r="G48" s="473"/>
      <c r="H48" s="507"/>
      <c r="I48" s="507"/>
      <c r="J48" s="510"/>
      <c r="K48" s="513"/>
      <c r="L48" s="488"/>
      <c r="M48" s="290"/>
      <c r="N48" s="290"/>
      <c r="O48" s="290"/>
      <c r="P48" s="479"/>
      <c r="Q48" s="320"/>
      <c r="R48" s="488"/>
      <c r="S48" s="290"/>
      <c r="T48" s="290"/>
      <c r="U48" s="290"/>
      <c r="V48" s="479"/>
      <c r="W48" s="320"/>
      <c r="X48" s="488"/>
      <c r="Y48" s="290"/>
      <c r="Z48" s="290"/>
      <c r="AA48" s="290"/>
      <c r="AB48" s="479"/>
      <c r="AC48" s="320"/>
      <c r="AD48" s="488"/>
      <c r="AE48" s="290"/>
      <c r="AF48" s="290"/>
      <c r="AG48" s="290"/>
      <c r="AH48" s="482"/>
      <c r="AI48" s="320"/>
      <c r="AK48" s="418"/>
      <c r="AL48" s="418"/>
    </row>
    <row r="49" spans="1:43" ht="35.4" customHeight="1">
      <c r="A49" s="308"/>
      <c r="B49" s="516"/>
      <c r="C49" s="234" t="s">
        <v>123</v>
      </c>
      <c r="D49" s="514" t="s">
        <v>308</v>
      </c>
      <c r="E49" s="514"/>
      <c r="F49" s="515"/>
      <c r="G49" s="79"/>
      <c r="H49" s="80"/>
      <c r="I49" s="80"/>
      <c r="J49" s="154"/>
      <c r="K49" s="81"/>
      <c r="L49" s="87" t="s">
        <v>400</v>
      </c>
      <c r="M49" s="88"/>
      <c r="N49" s="88">
        <f>IF(L49="■",1,0)</f>
        <v>0</v>
      </c>
      <c r="O49" s="88" t="s">
        <v>449</v>
      </c>
      <c r="P49" s="98"/>
      <c r="Q49" s="89"/>
      <c r="R49" s="87" t="s">
        <v>400</v>
      </c>
      <c r="S49" s="88"/>
      <c r="T49" s="88">
        <f>IF(R49="■",1,0)</f>
        <v>0</v>
      </c>
      <c r="U49" s="88" t="s">
        <v>449</v>
      </c>
      <c r="V49" s="98"/>
      <c r="W49" s="89"/>
      <c r="X49" s="87" t="s">
        <v>400</v>
      </c>
      <c r="Y49" s="88"/>
      <c r="Z49" s="88">
        <f>IF(X49="■",1,0)</f>
        <v>0</v>
      </c>
      <c r="AA49" s="88" t="s">
        <v>268</v>
      </c>
      <c r="AB49" s="98"/>
      <c r="AC49" s="89"/>
      <c r="AD49" s="87" t="s">
        <v>400</v>
      </c>
      <c r="AE49" s="88"/>
      <c r="AF49" s="88">
        <f>IF(AD49="■",1,0)</f>
        <v>0</v>
      </c>
      <c r="AG49" s="88" t="s">
        <v>268</v>
      </c>
      <c r="AH49" s="99"/>
      <c r="AI49" s="89"/>
      <c r="AK49" s="278"/>
      <c r="AL49" s="278"/>
    </row>
    <row r="50" spans="1:43">
      <c r="A50" s="308"/>
      <c r="B50" s="516"/>
      <c r="C50" s="218" t="s">
        <v>124</v>
      </c>
      <c r="D50" s="517" t="s">
        <v>309</v>
      </c>
      <c r="E50" s="517"/>
      <c r="F50" s="518"/>
      <c r="G50" s="471"/>
      <c r="H50" s="505"/>
      <c r="I50" s="505"/>
      <c r="J50" s="508"/>
      <c r="K50" s="511"/>
      <c r="L50" s="486" t="s">
        <v>400</v>
      </c>
      <c r="M50" s="288"/>
      <c r="N50" s="288">
        <f>IF(L50="■",1,0)</f>
        <v>0</v>
      </c>
      <c r="O50" s="288" t="s">
        <v>449</v>
      </c>
      <c r="P50" s="483"/>
      <c r="Q50" s="318"/>
      <c r="R50" s="486" t="s">
        <v>400</v>
      </c>
      <c r="S50" s="288"/>
      <c r="T50" s="288">
        <f>IF(R50="■",1,0)</f>
        <v>0</v>
      </c>
      <c r="U50" s="288" t="s">
        <v>449</v>
      </c>
      <c r="V50" s="483"/>
      <c r="W50" s="318"/>
      <c r="X50" s="486" t="s">
        <v>400</v>
      </c>
      <c r="Y50" s="288"/>
      <c r="Z50" s="288">
        <f>Z46</f>
        <v>0</v>
      </c>
      <c r="AA50" s="288" t="s">
        <v>268</v>
      </c>
      <c r="AB50" s="483"/>
      <c r="AC50" s="318"/>
      <c r="AD50" s="486" t="s">
        <v>400</v>
      </c>
      <c r="AE50" s="288"/>
      <c r="AF50" s="288">
        <f>IF(AD50="■",1,0)</f>
        <v>0</v>
      </c>
      <c r="AG50" s="288" t="s">
        <v>268</v>
      </c>
      <c r="AH50" s="480"/>
      <c r="AI50" s="318"/>
      <c r="AK50" s="416"/>
      <c r="AL50" s="416"/>
    </row>
    <row r="51" spans="1:43" ht="55.2" customHeight="1">
      <c r="A51" s="308"/>
      <c r="B51" s="516"/>
      <c r="C51" s="229"/>
      <c r="D51" s="232" t="s">
        <v>223</v>
      </c>
      <c r="E51" s="501" t="s">
        <v>492</v>
      </c>
      <c r="F51" s="502"/>
      <c r="G51" s="472"/>
      <c r="H51" s="506"/>
      <c r="I51" s="506"/>
      <c r="J51" s="509"/>
      <c r="K51" s="512"/>
      <c r="L51" s="487"/>
      <c r="M51" s="289"/>
      <c r="N51" s="289"/>
      <c r="O51" s="289"/>
      <c r="P51" s="478"/>
      <c r="Q51" s="319"/>
      <c r="R51" s="487"/>
      <c r="S51" s="289"/>
      <c r="T51" s="289"/>
      <c r="U51" s="289"/>
      <c r="V51" s="478"/>
      <c r="W51" s="319"/>
      <c r="X51" s="487"/>
      <c r="Y51" s="289"/>
      <c r="Z51" s="289"/>
      <c r="AA51" s="289"/>
      <c r="AB51" s="478"/>
      <c r="AC51" s="319"/>
      <c r="AD51" s="487"/>
      <c r="AE51" s="289"/>
      <c r="AF51" s="289"/>
      <c r="AG51" s="289"/>
      <c r="AH51" s="481"/>
      <c r="AI51" s="319"/>
      <c r="AK51" s="417"/>
      <c r="AL51" s="417"/>
    </row>
    <row r="52" spans="1:43" ht="36.6" customHeight="1">
      <c r="A52" s="308"/>
      <c r="B52" s="516"/>
      <c r="C52" s="230"/>
      <c r="D52" s="233" t="s">
        <v>224</v>
      </c>
      <c r="E52" s="503" t="s">
        <v>493</v>
      </c>
      <c r="F52" s="504"/>
      <c r="G52" s="473"/>
      <c r="H52" s="507"/>
      <c r="I52" s="507"/>
      <c r="J52" s="510"/>
      <c r="K52" s="513"/>
      <c r="L52" s="488"/>
      <c r="M52" s="290"/>
      <c r="N52" s="290"/>
      <c r="O52" s="290"/>
      <c r="P52" s="479"/>
      <c r="Q52" s="320"/>
      <c r="R52" s="488"/>
      <c r="S52" s="290"/>
      <c r="T52" s="290"/>
      <c r="U52" s="290"/>
      <c r="V52" s="479"/>
      <c r="W52" s="320"/>
      <c r="X52" s="488"/>
      <c r="Y52" s="290"/>
      <c r="Z52" s="290"/>
      <c r="AA52" s="290"/>
      <c r="AB52" s="479"/>
      <c r="AC52" s="320"/>
      <c r="AD52" s="488"/>
      <c r="AE52" s="290"/>
      <c r="AF52" s="290"/>
      <c r="AG52" s="290"/>
      <c r="AH52" s="482"/>
      <c r="AI52" s="320"/>
      <c r="AK52" s="418"/>
      <c r="AL52" s="418"/>
    </row>
    <row r="53" spans="1:43" ht="36" customHeight="1">
      <c r="A53" s="308"/>
      <c r="B53" s="516"/>
      <c r="C53" s="234" t="s">
        <v>126</v>
      </c>
      <c r="D53" s="514" t="s">
        <v>310</v>
      </c>
      <c r="E53" s="514"/>
      <c r="F53" s="515"/>
      <c r="G53" s="79"/>
      <c r="H53" s="80"/>
      <c r="I53" s="80"/>
      <c r="J53" s="154"/>
      <c r="K53" s="81"/>
      <c r="L53" s="87" t="s">
        <v>400</v>
      </c>
      <c r="M53" s="88"/>
      <c r="N53" s="88">
        <f>IF(L53="■",1,0)</f>
        <v>0</v>
      </c>
      <c r="O53" s="88" t="s">
        <v>449</v>
      </c>
      <c r="P53" s="98"/>
      <c r="Q53" s="89"/>
      <c r="R53" s="87" t="s">
        <v>400</v>
      </c>
      <c r="S53" s="88"/>
      <c r="T53" s="88">
        <f>IF(R53="■",1,0)</f>
        <v>0</v>
      </c>
      <c r="U53" s="88" t="s">
        <v>449</v>
      </c>
      <c r="V53" s="98"/>
      <c r="W53" s="89"/>
      <c r="X53" s="87" t="s">
        <v>400</v>
      </c>
      <c r="Y53" s="88"/>
      <c r="Z53" s="88">
        <f>IF(X53="■",1,0)</f>
        <v>0</v>
      </c>
      <c r="AA53" s="88" t="s">
        <v>268</v>
      </c>
      <c r="AB53" s="98"/>
      <c r="AC53" s="89"/>
      <c r="AD53" s="87" t="s">
        <v>400</v>
      </c>
      <c r="AE53" s="88"/>
      <c r="AF53" s="88">
        <f>IF(AD53="■",1,0)</f>
        <v>0</v>
      </c>
      <c r="AG53" s="88" t="s">
        <v>268</v>
      </c>
      <c r="AH53" s="99"/>
      <c r="AI53" s="89"/>
      <c r="AK53" s="278"/>
      <c r="AL53" s="278"/>
    </row>
    <row r="54" spans="1:43" ht="34.799999999999997" customHeight="1">
      <c r="A54" s="308"/>
      <c r="B54" s="516"/>
      <c r="C54" s="230" t="s">
        <v>134</v>
      </c>
      <c r="D54" s="503" t="s">
        <v>311</v>
      </c>
      <c r="E54" s="503"/>
      <c r="F54" s="504"/>
      <c r="G54" s="79"/>
      <c r="H54" s="80"/>
      <c r="I54" s="80"/>
      <c r="J54" s="154"/>
      <c r="K54" s="81"/>
      <c r="L54" s="87" t="s">
        <v>400</v>
      </c>
      <c r="M54" s="88"/>
      <c r="N54" s="88">
        <f>IF(L54="■",1,0)</f>
        <v>0</v>
      </c>
      <c r="O54" s="88" t="s">
        <v>449</v>
      </c>
      <c r="P54" s="98"/>
      <c r="Q54" s="89"/>
      <c r="R54" s="87" t="s">
        <v>400</v>
      </c>
      <c r="S54" s="88"/>
      <c r="T54" s="88">
        <f>IF(R54="■",1,0)</f>
        <v>0</v>
      </c>
      <c r="U54" s="88" t="s">
        <v>449</v>
      </c>
      <c r="V54" s="98"/>
      <c r="W54" s="89"/>
      <c r="X54" s="87" t="s">
        <v>400</v>
      </c>
      <c r="Y54" s="88"/>
      <c r="Z54" s="88">
        <f>IF(X54="■",1,0)</f>
        <v>0</v>
      </c>
      <c r="AA54" s="88" t="s">
        <v>268</v>
      </c>
      <c r="AB54" s="98"/>
      <c r="AC54" s="89"/>
      <c r="AD54" s="87" t="s">
        <v>400</v>
      </c>
      <c r="AE54" s="88"/>
      <c r="AF54" s="88">
        <f>IF(AD54="■",1,0)</f>
        <v>0</v>
      </c>
      <c r="AG54" s="88" t="s">
        <v>268</v>
      </c>
      <c r="AH54" s="99"/>
      <c r="AI54" s="89"/>
      <c r="AK54" s="278"/>
      <c r="AL54" s="278"/>
    </row>
    <row r="55" spans="1:43" ht="36" customHeight="1">
      <c r="A55" s="61">
        <v>9</v>
      </c>
      <c r="B55" s="65" t="s">
        <v>51</v>
      </c>
      <c r="C55" s="231"/>
      <c r="D55" s="514" t="s">
        <v>544</v>
      </c>
      <c r="E55" s="514"/>
      <c r="F55" s="515"/>
      <c r="G55" s="79"/>
      <c r="H55" s="80"/>
      <c r="I55" s="80"/>
      <c r="J55" s="154"/>
      <c r="K55" s="81"/>
      <c r="L55" s="87" t="s">
        <v>400</v>
      </c>
      <c r="M55" s="88"/>
      <c r="N55" s="88">
        <f>IF(L55="■",1,0)</f>
        <v>0</v>
      </c>
      <c r="O55" s="88" t="s">
        <v>449</v>
      </c>
      <c r="P55" s="98"/>
      <c r="Q55" s="89"/>
      <c r="R55" s="87" t="s">
        <v>400</v>
      </c>
      <c r="S55" s="88"/>
      <c r="T55" s="88">
        <f>IF(R55="■",1,0)</f>
        <v>0</v>
      </c>
      <c r="U55" s="88" t="s">
        <v>449</v>
      </c>
      <c r="V55" s="98"/>
      <c r="W55" s="89"/>
      <c r="X55" s="87" t="s">
        <v>400</v>
      </c>
      <c r="Y55" s="88"/>
      <c r="Z55" s="88">
        <f>IF(X55="■",1,0)</f>
        <v>0</v>
      </c>
      <c r="AA55" s="88" t="s">
        <v>268</v>
      </c>
      <c r="AB55" s="98"/>
      <c r="AC55" s="89"/>
      <c r="AD55" s="87" t="s">
        <v>400</v>
      </c>
      <c r="AE55" s="88"/>
      <c r="AF55" s="88">
        <f>IF(AD55="■",1,0)</f>
        <v>0</v>
      </c>
      <c r="AG55" s="88" t="s">
        <v>268</v>
      </c>
      <c r="AH55" s="99"/>
      <c r="AI55" s="89"/>
      <c r="AK55" s="278"/>
      <c r="AL55" s="278"/>
    </row>
    <row r="56" spans="1:43" ht="36">
      <c r="A56" s="59">
        <v>10</v>
      </c>
      <c r="B56" s="60" t="s">
        <v>50</v>
      </c>
      <c r="C56" s="231"/>
      <c r="D56" s="514" t="s">
        <v>494</v>
      </c>
      <c r="E56" s="514"/>
      <c r="F56" s="515"/>
      <c r="G56" s="87" t="s">
        <v>400</v>
      </c>
      <c r="H56" s="88">
        <f>IF(G56="■",1,0)</f>
        <v>0</v>
      </c>
      <c r="I56" s="88" t="s">
        <v>269</v>
      </c>
      <c r="J56" s="94" t="s">
        <v>399</v>
      </c>
      <c r="K56" s="89"/>
      <c r="L56" s="87" t="s">
        <v>400</v>
      </c>
      <c r="M56" s="88"/>
      <c r="N56" s="88">
        <f>IF(L56="■",1,0)</f>
        <v>0</v>
      </c>
      <c r="O56" s="236" t="s">
        <v>269</v>
      </c>
      <c r="P56" s="244"/>
      <c r="Q56" s="238"/>
      <c r="R56" s="235" t="s">
        <v>400</v>
      </c>
      <c r="S56" s="236"/>
      <c r="T56" s="236">
        <f>IF(R56="■",1,0)</f>
        <v>0</v>
      </c>
      <c r="U56" s="236" t="s">
        <v>269</v>
      </c>
      <c r="V56" s="244"/>
      <c r="W56" s="238"/>
      <c r="X56" s="235" t="s">
        <v>400</v>
      </c>
      <c r="Y56" s="236"/>
      <c r="Z56" s="236">
        <f>IF(X56="■",1,0)</f>
        <v>0</v>
      </c>
      <c r="AA56" s="236" t="s">
        <v>269</v>
      </c>
      <c r="AB56" s="244"/>
      <c r="AC56" s="238"/>
      <c r="AD56" s="235" t="s">
        <v>400</v>
      </c>
      <c r="AE56" s="236"/>
      <c r="AF56" s="236">
        <f>IF(AD56="■",1,0)</f>
        <v>0</v>
      </c>
      <c r="AG56" s="236" t="s">
        <v>269</v>
      </c>
      <c r="AH56" s="99"/>
      <c r="AI56" s="78"/>
      <c r="AK56" s="279"/>
      <c r="AL56" s="279"/>
      <c r="AM56" s="198"/>
      <c r="AN56" s="198"/>
      <c r="AO56" s="198"/>
      <c r="AP56" s="198"/>
      <c r="AQ56" s="198"/>
    </row>
    <row r="57" spans="1:43" ht="55.8" customHeight="1">
      <c r="A57" s="465">
        <v>11</v>
      </c>
      <c r="B57" s="468" t="s">
        <v>49</v>
      </c>
      <c r="C57" s="525" t="s">
        <v>488</v>
      </c>
      <c r="D57" s="517"/>
      <c r="E57" s="517"/>
      <c r="F57" s="518"/>
      <c r="G57" s="471"/>
      <c r="H57" s="505"/>
      <c r="I57" s="505"/>
      <c r="J57" s="508"/>
      <c r="K57" s="511"/>
      <c r="L57" s="486" t="s">
        <v>400</v>
      </c>
      <c r="M57" s="288"/>
      <c r="N57" s="288">
        <f>IF(L57="■",1,0)</f>
        <v>0</v>
      </c>
      <c r="O57" s="288" t="s">
        <v>449</v>
      </c>
      <c r="P57" s="483"/>
      <c r="Q57" s="318"/>
      <c r="R57" s="486" t="s">
        <v>400</v>
      </c>
      <c r="S57" s="288"/>
      <c r="T57" s="288">
        <f>IF(R57="■",1,0)</f>
        <v>0</v>
      </c>
      <c r="U57" s="288" t="s">
        <v>449</v>
      </c>
      <c r="V57" s="483"/>
      <c r="W57" s="318"/>
      <c r="X57" s="486" t="s">
        <v>400</v>
      </c>
      <c r="Y57" s="288"/>
      <c r="Z57" s="288">
        <f>IF(X57="■",1,0)</f>
        <v>0</v>
      </c>
      <c r="AA57" s="288" t="s">
        <v>268</v>
      </c>
      <c r="AB57" s="483"/>
      <c r="AC57" s="318"/>
      <c r="AD57" s="486" t="s">
        <v>400</v>
      </c>
      <c r="AE57" s="288"/>
      <c r="AF57" s="288">
        <f>IF(AD57="■",1,0)</f>
        <v>0</v>
      </c>
      <c r="AG57" s="288" t="s">
        <v>268</v>
      </c>
      <c r="AH57" s="480"/>
      <c r="AI57" s="318"/>
      <c r="AK57" s="416"/>
      <c r="AL57" s="416"/>
    </row>
    <row r="58" spans="1:43" ht="36" customHeight="1">
      <c r="A58" s="466"/>
      <c r="B58" s="469"/>
      <c r="C58" s="229" t="s">
        <v>122</v>
      </c>
      <c r="D58" s="501" t="s">
        <v>142</v>
      </c>
      <c r="E58" s="501"/>
      <c r="F58" s="502"/>
      <c r="G58" s="472"/>
      <c r="H58" s="506"/>
      <c r="I58" s="506"/>
      <c r="J58" s="509"/>
      <c r="K58" s="512"/>
      <c r="L58" s="487"/>
      <c r="M58" s="289"/>
      <c r="N58" s="289"/>
      <c r="O58" s="289"/>
      <c r="P58" s="478"/>
      <c r="Q58" s="319"/>
      <c r="R58" s="487"/>
      <c r="S58" s="289"/>
      <c r="T58" s="289"/>
      <c r="U58" s="289"/>
      <c r="V58" s="478"/>
      <c r="W58" s="319"/>
      <c r="X58" s="487"/>
      <c r="Y58" s="289"/>
      <c r="Z58" s="289"/>
      <c r="AA58" s="289"/>
      <c r="AB58" s="478"/>
      <c r="AC58" s="319"/>
      <c r="AD58" s="487"/>
      <c r="AE58" s="289"/>
      <c r="AF58" s="289"/>
      <c r="AG58" s="289"/>
      <c r="AH58" s="481"/>
      <c r="AI58" s="319"/>
      <c r="AK58" s="417"/>
      <c r="AL58" s="417"/>
    </row>
    <row r="59" spans="1:43">
      <c r="A59" s="466"/>
      <c r="B59" s="469"/>
      <c r="C59" s="229" t="s">
        <v>123</v>
      </c>
      <c r="D59" s="501" t="s">
        <v>143</v>
      </c>
      <c r="E59" s="501"/>
      <c r="F59" s="502"/>
      <c r="G59" s="472"/>
      <c r="H59" s="506"/>
      <c r="I59" s="506"/>
      <c r="J59" s="509"/>
      <c r="K59" s="512"/>
      <c r="L59" s="487"/>
      <c r="M59" s="289"/>
      <c r="N59" s="289"/>
      <c r="O59" s="289"/>
      <c r="P59" s="478"/>
      <c r="Q59" s="319"/>
      <c r="R59" s="487"/>
      <c r="S59" s="289"/>
      <c r="T59" s="289"/>
      <c r="U59" s="289"/>
      <c r="V59" s="478"/>
      <c r="W59" s="319"/>
      <c r="X59" s="487"/>
      <c r="Y59" s="289"/>
      <c r="Z59" s="289"/>
      <c r="AA59" s="289"/>
      <c r="AB59" s="478"/>
      <c r="AC59" s="319"/>
      <c r="AD59" s="487"/>
      <c r="AE59" s="289"/>
      <c r="AF59" s="289"/>
      <c r="AG59" s="289"/>
      <c r="AH59" s="481"/>
      <c r="AI59" s="319"/>
      <c r="AK59" s="417"/>
      <c r="AL59" s="417"/>
    </row>
    <row r="60" spans="1:43">
      <c r="A60" s="466"/>
      <c r="B60" s="469"/>
      <c r="C60" s="229" t="s">
        <v>124</v>
      </c>
      <c r="D60" s="501" t="s">
        <v>254</v>
      </c>
      <c r="E60" s="501"/>
      <c r="F60" s="502"/>
      <c r="G60" s="472"/>
      <c r="H60" s="506"/>
      <c r="I60" s="506"/>
      <c r="J60" s="509"/>
      <c r="K60" s="512"/>
      <c r="L60" s="487"/>
      <c r="M60" s="289"/>
      <c r="N60" s="289"/>
      <c r="O60" s="289"/>
      <c r="P60" s="478"/>
      <c r="Q60" s="319"/>
      <c r="R60" s="487"/>
      <c r="S60" s="289"/>
      <c r="T60" s="289"/>
      <c r="U60" s="289"/>
      <c r="V60" s="478"/>
      <c r="W60" s="319"/>
      <c r="X60" s="487"/>
      <c r="Y60" s="289"/>
      <c r="Z60" s="289"/>
      <c r="AA60" s="289"/>
      <c r="AB60" s="478"/>
      <c r="AC60" s="319"/>
      <c r="AD60" s="487"/>
      <c r="AE60" s="289"/>
      <c r="AF60" s="289"/>
      <c r="AG60" s="289"/>
      <c r="AH60" s="481"/>
      <c r="AI60" s="319"/>
      <c r="AK60" s="417"/>
      <c r="AL60" s="417"/>
    </row>
    <row r="61" spans="1:43" ht="36.6" customHeight="1">
      <c r="A61" s="466"/>
      <c r="B61" s="469"/>
      <c r="C61" s="229" t="s">
        <v>126</v>
      </c>
      <c r="D61" s="501" t="s">
        <v>144</v>
      </c>
      <c r="E61" s="501"/>
      <c r="F61" s="502"/>
      <c r="G61" s="472"/>
      <c r="H61" s="506"/>
      <c r="I61" s="506"/>
      <c r="J61" s="509"/>
      <c r="K61" s="512"/>
      <c r="L61" s="487"/>
      <c r="M61" s="289"/>
      <c r="N61" s="289"/>
      <c r="O61" s="289"/>
      <c r="P61" s="478"/>
      <c r="Q61" s="319"/>
      <c r="R61" s="487"/>
      <c r="S61" s="289"/>
      <c r="T61" s="289"/>
      <c r="U61" s="289"/>
      <c r="V61" s="478"/>
      <c r="W61" s="319"/>
      <c r="X61" s="487"/>
      <c r="Y61" s="289"/>
      <c r="Z61" s="289"/>
      <c r="AA61" s="289"/>
      <c r="AB61" s="478"/>
      <c r="AC61" s="319"/>
      <c r="AD61" s="487"/>
      <c r="AE61" s="289"/>
      <c r="AF61" s="289"/>
      <c r="AG61" s="289"/>
      <c r="AH61" s="481"/>
      <c r="AI61" s="319"/>
      <c r="AK61" s="417"/>
      <c r="AL61" s="417"/>
    </row>
    <row r="62" spans="1:43">
      <c r="A62" s="467"/>
      <c r="B62" s="470"/>
      <c r="C62" s="230" t="s">
        <v>134</v>
      </c>
      <c r="D62" s="503" t="s">
        <v>145</v>
      </c>
      <c r="E62" s="503"/>
      <c r="F62" s="504"/>
      <c r="G62" s="473"/>
      <c r="H62" s="507"/>
      <c r="I62" s="507"/>
      <c r="J62" s="510"/>
      <c r="K62" s="513"/>
      <c r="L62" s="488"/>
      <c r="M62" s="290"/>
      <c r="N62" s="290"/>
      <c r="O62" s="290"/>
      <c r="P62" s="479"/>
      <c r="Q62" s="320"/>
      <c r="R62" s="488"/>
      <c r="S62" s="290"/>
      <c r="T62" s="290"/>
      <c r="U62" s="290"/>
      <c r="V62" s="479"/>
      <c r="W62" s="320"/>
      <c r="X62" s="488"/>
      <c r="Y62" s="290"/>
      <c r="Z62" s="290"/>
      <c r="AA62" s="290"/>
      <c r="AB62" s="479"/>
      <c r="AC62" s="320"/>
      <c r="AD62" s="488"/>
      <c r="AE62" s="290"/>
      <c r="AF62" s="290"/>
      <c r="AG62" s="290"/>
      <c r="AH62" s="482"/>
      <c r="AI62" s="320"/>
      <c r="AK62" s="418"/>
      <c r="AL62" s="418"/>
    </row>
    <row r="63" spans="1:43">
      <c r="K63" s="40">
        <f>SUM(K5:K62)</f>
        <v>0</v>
      </c>
      <c r="Q63" s="40">
        <f>SUM(Q5:Q62)</f>
        <v>0</v>
      </c>
      <c r="W63" s="40">
        <f>SUM(W5:W62)</f>
        <v>0</v>
      </c>
      <c r="AB63" s="102" t="s">
        <v>406</v>
      </c>
      <c r="AC63" s="40">
        <f>SUM(AC5:AC62)</f>
        <v>0</v>
      </c>
      <c r="AH63" s="102" t="s">
        <v>406</v>
      </c>
      <c r="AI63" s="40">
        <f>SUM(AI5:AI62)</f>
        <v>0</v>
      </c>
    </row>
    <row r="64" spans="1:43">
      <c r="F64" s="150" t="s">
        <v>398</v>
      </c>
      <c r="G64" s="419" t="s">
        <v>404</v>
      </c>
      <c r="H64" s="419"/>
      <c r="I64" s="419"/>
      <c r="J64" s="69">
        <f>SUM(H5:H62)</f>
        <v>0</v>
      </c>
      <c r="K64" s="84"/>
      <c r="L64" s="419" t="s">
        <v>404</v>
      </c>
      <c r="M64" s="419"/>
      <c r="N64" s="419"/>
      <c r="O64" s="419"/>
      <c r="P64" s="69">
        <f>SUM(M5:M62)</f>
        <v>0</v>
      </c>
      <c r="Q64" s="84"/>
      <c r="R64" s="419" t="s">
        <v>404</v>
      </c>
      <c r="S64" s="419"/>
      <c r="T64" s="419"/>
      <c r="U64" s="419"/>
      <c r="V64" s="69">
        <f>SUM(S5:S62)</f>
        <v>0</v>
      </c>
      <c r="W64" s="84"/>
      <c r="X64" s="419" t="s">
        <v>404</v>
      </c>
      <c r="Y64" s="419"/>
      <c r="Z64" s="419"/>
      <c r="AA64" s="419"/>
      <c r="AB64" s="69">
        <f>SUM(Y5:Y62)</f>
        <v>0</v>
      </c>
      <c r="AC64" s="69"/>
      <c r="AD64" s="419" t="s">
        <v>404</v>
      </c>
      <c r="AE64" s="419"/>
      <c r="AF64" s="419"/>
      <c r="AG64" s="419"/>
      <c r="AH64" s="69">
        <f>SUM(AE5:AE62)</f>
        <v>0</v>
      </c>
    </row>
    <row r="65" spans="1:38">
      <c r="L65" s="419" t="s">
        <v>268</v>
      </c>
      <c r="M65" s="419"/>
      <c r="N65" s="419"/>
      <c r="O65" s="419"/>
      <c r="P65" s="69">
        <f>SUM(N5:N62)</f>
        <v>0</v>
      </c>
      <c r="Q65" s="69"/>
      <c r="R65" s="419" t="s">
        <v>268</v>
      </c>
      <c r="S65" s="419"/>
      <c r="T65" s="419"/>
      <c r="U65" s="419"/>
      <c r="V65" s="69">
        <f>SUM(T5:T62)</f>
        <v>0</v>
      </c>
      <c r="X65" s="419" t="s">
        <v>405</v>
      </c>
      <c r="Y65" s="419"/>
      <c r="Z65" s="419"/>
      <c r="AA65" s="419"/>
      <c r="AB65" s="69">
        <f>SUM(Z5:Z62)</f>
        <v>0</v>
      </c>
      <c r="AC65" s="69"/>
      <c r="AD65" s="419" t="s">
        <v>405</v>
      </c>
      <c r="AE65" s="419"/>
      <c r="AF65" s="419"/>
      <c r="AG65" s="419"/>
      <c r="AH65" s="69">
        <f>SUM(AF5:AF62)</f>
        <v>0</v>
      </c>
    </row>
    <row r="67" spans="1:38">
      <c r="G67" s="292" t="s">
        <v>392</v>
      </c>
      <c r="H67" s="292"/>
      <c r="I67" s="292"/>
      <c r="J67" s="292"/>
      <c r="K67" s="68"/>
      <c r="L67" s="292" t="s">
        <v>392</v>
      </c>
      <c r="M67" s="292"/>
      <c r="N67" s="292"/>
      <c r="O67" s="292"/>
      <c r="P67" s="292"/>
      <c r="Q67" s="68"/>
      <c r="R67" s="292" t="s">
        <v>392</v>
      </c>
      <c r="S67" s="292"/>
      <c r="T67" s="292"/>
      <c r="U67" s="292"/>
      <c r="V67" s="292"/>
      <c r="W67" s="68"/>
      <c r="X67" s="292" t="s">
        <v>392</v>
      </c>
      <c r="Y67" s="292"/>
      <c r="Z67" s="292"/>
      <c r="AA67" s="292"/>
      <c r="AB67" s="292"/>
      <c r="AC67" s="68"/>
      <c r="AD67" s="292" t="s">
        <v>392</v>
      </c>
      <c r="AE67" s="292"/>
      <c r="AF67" s="292"/>
      <c r="AG67" s="292"/>
      <c r="AH67" s="292"/>
      <c r="AI67" s="83"/>
    </row>
    <row r="68" spans="1:38">
      <c r="G68" s="295">
        <f>COUNTIF(I5:I62,"必須")</f>
        <v>4</v>
      </c>
      <c r="H68" s="295"/>
      <c r="I68" s="295"/>
      <c r="J68" s="295"/>
      <c r="K68" s="69"/>
      <c r="L68" s="295">
        <f>COUNTIF(O5:O62,"必須")</f>
        <v>8</v>
      </c>
      <c r="M68" s="295"/>
      <c r="N68" s="295"/>
      <c r="O68" s="295"/>
      <c r="P68" s="295"/>
      <c r="Q68" s="69"/>
      <c r="R68" s="295">
        <f>COUNTIF(U5:U62,"必須")</f>
        <v>5</v>
      </c>
      <c r="S68" s="295"/>
      <c r="T68" s="295"/>
      <c r="U68" s="295"/>
      <c r="V68" s="295"/>
      <c r="W68" s="69"/>
      <c r="X68" s="295">
        <f>COUNTIF(AA5:AA62,"必須")</f>
        <v>9</v>
      </c>
      <c r="Y68" s="295"/>
      <c r="Z68" s="295"/>
      <c r="AA68" s="295"/>
      <c r="AB68" s="295"/>
      <c r="AC68" s="69"/>
      <c r="AD68" s="295">
        <f>COUNTIF(AG5:AG62,"必須")</f>
        <v>7</v>
      </c>
      <c r="AE68" s="295"/>
      <c r="AF68" s="295"/>
      <c r="AG68" s="295"/>
      <c r="AH68" s="295"/>
      <c r="AI68" s="84"/>
    </row>
    <row r="69" spans="1:38">
      <c r="X69" s="292" t="s">
        <v>393</v>
      </c>
      <c r="Y69" s="292"/>
      <c r="Z69" s="292"/>
      <c r="AA69" s="292"/>
      <c r="AB69" s="292"/>
      <c r="AC69" s="68"/>
      <c r="AD69" s="292" t="s">
        <v>393</v>
      </c>
      <c r="AE69" s="292"/>
      <c r="AF69" s="292"/>
      <c r="AG69" s="292"/>
      <c r="AH69" s="292"/>
      <c r="AI69" s="83"/>
    </row>
    <row r="70" spans="1:38">
      <c r="X70" s="443">
        <f>'0表紙_アドバンスト'!H12</f>
        <v>4</v>
      </c>
      <c r="Y70" s="443"/>
      <c r="Z70" s="443"/>
      <c r="AA70" s="443"/>
      <c r="AB70" s="443"/>
      <c r="AC70" s="183"/>
      <c r="AD70" s="443">
        <f>'0表紙_アドバンスト'!H30</f>
        <v>5</v>
      </c>
      <c r="AE70" s="443"/>
      <c r="AF70" s="443"/>
      <c r="AG70" s="443"/>
      <c r="AH70" s="443"/>
      <c r="AI70" s="84"/>
    </row>
    <row r="72" spans="1:38">
      <c r="A72" s="46" t="s">
        <v>471</v>
      </c>
    </row>
    <row r="73" spans="1:38" ht="18" customHeight="1">
      <c r="A73" s="438" t="s">
        <v>0</v>
      </c>
      <c r="B73" s="440"/>
      <c r="C73" s="452" t="s">
        <v>1</v>
      </c>
      <c r="D73" s="453"/>
      <c r="E73" s="453"/>
      <c r="F73" s="454"/>
      <c r="G73" s="498" t="s">
        <v>451</v>
      </c>
      <c r="H73" s="499"/>
      <c r="I73" s="499"/>
      <c r="J73" s="499"/>
      <c r="K73" s="500"/>
      <c r="L73" s="461" t="s">
        <v>452</v>
      </c>
      <c r="M73" s="462"/>
      <c r="N73" s="462"/>
      <c r="O73" s="462"/>
      <c r="P73" s="462"/>
      <c r="Q73" s="462"/>
      <c r="R73" s="462"/>
      <c r="S73" s="462"/>
      <c r="T73" s="462"/>
      <c r="U73" s="462"/>
      <c r="V73" s="462"/>
      <c r="W73" s="463"/>
      <c r="X73" s="461" t="s">
        <v>453</v>
      </c>
      <c r="Y73" s="462"/>
      <c r="Z73" s="462"/>
      <c r="AA73" s="462"/>
      <c r="AB73" s="462"/>
      <c r="AC73" s="462"/>
      <c r="AD73" s="462"/>
      <c r="AE73" s="462"/>
      <c r="AF73" s="462"/>
      <c r="AG73" s="462"/>
      <c r="AH73" s="463"/>
      <c r="AI73" s="85"/>
      <c r="AK73" s="284" t="s">
        <v>555</v>
      </c>
      <c r="AL73" s="284" t="s">
        <v>554</v>
      </c>
    </row>
    <row r="74" spans="1:38">
      <c r="A74" s="448"/>
      <c r="B74" s="449"/>
      <c r="C74" s="455"/>
      <c r="D74" s="456"/>
      <c r="E74" s="456"/>
      <c r="F74" s="457"/>
      <c r="G74" s="438" t="s">
        <v>394</v>
      </c>
      <c r="H74" s="439"/>
      <c r="I74" s="439"/>
      <c r="J74" s="439"/>
      <c r="K74" s="440"/>
      <c r="L74" s="438" t="s">
        <v>240</v>
      </c>
      <c r="M74" s="439"/>
      <c r="N74" s="439"/>
      <c r="O74" s="439"/>
      <c r="P74" s="439"/>
      <c r="Q74" s="440"/>
      <c r="R74" s="438" t="s">
        <v>394</v>
      </c>
      <c r="S74" s="439"/>
      <c r="T74" s="439"/>
      <c r="U74" s="439"/>
      <c r="V74" s="439"/>
      <c r="W74" s="440"/>
      <c r="X74" s="438" t="s">
        <v>240</v>
      </c>
      <c r="Y74" s="439"/>
      <c r="Z74" s="439"/>
      <c r="AA74" s="439"/>
      <c r="AB74" s="439"/>
      <c r="AC74" s="440"/>
      <c r="AD74" s="438" t="s">
        <v>394</v>
      </c>
      <c r="AE74" s="439"/>
      <c r="AF74" s="439"/>
      <c r="AG74" s="439"/>
      <c r="AH74" s="440"/>
      <c r="AI74" s="95"/>
      <c r="AK74" s="284"/>
      <c r="AL74" s="284"/>
    </row>
    <row r="75" spans="1:38" ht="60">
      <c r="A75" s="450"/>
      <c r="B75" s="451"/>
      <c r="C75" s="458"/>
      <c r="D75" s="459"/>
      <c r="E75" s="459"/>
      <c r="F75" s="460"/>
      <c r="G75" s="86"/>
      <c r="H75" s="82"/>
      <c r="I75" s="82"/>
      <c r="J75" s="92" t="s">
        <v>403</v>
      </c>
      <c r="K75" s="91"/>
      <c r="L75" s="90"/>
      <c r="M75" s="91"/>
      <c r="N75" s="91"/>
      <c r="O75" s="91"/>
      <c r="P75" s="92" t="s">
        <v>403</v>
      </c>
      <c r="Q75" s="93"/>
      <c r="R75" s="90"/>
      <c r="S75" s="91"/>
      <c r="T75" s="91"/>
      <c r="U75" s="91"/>
      <c r="V75" s="92" t="s">
        <v>403</v>
      </c>
      <c r="W75" s="93"/>
      <c r="X75" s="90"/>
      <c r="Y75" s="91"/>
      <c r="Z75" s="91"/>
      <c r="AA75" s="91"/>
      <c r="AB75" s="92" t="s">
        <v>403</v>
      </c>
      <c r="AC75" s="93"/>
      <c r="AD75" s="90"/>
      <c r="AE75" s="91"/>
      <c r="AF75" s="91"/>
      <c r="AG75" s="91"/>
      <c r="AH75" s="96" t="s">
        <v>403</v>
      </c>
      <c r="AI75" s="93"/>
      <c r="AK75" s="284"/>
      <c r="AL75" s="284"/>
    </row>
    <row r="76" spans="1:38">
      <c r="A76" s="302">
        <v>1</v>
      </c>
      <c r="B76" s="468" t="s">
        <v>312</v>
      </c>
      <c r="C76" s="228" t="s">
        <v>122</v>
      </c>
      <c r="D76" s="517" t="s">
        <v>313</v>
      </c>
      <c r="E76" s="517"/>
      <c r="F76" s="518"/>
      <c r="G76" s="474"/>
      <c r="H76" s="427"/>
      <c r="I76" s="427"/>
      <c r="J76" s="429"/>
      <c r="K76" s="431">
        <f>IF(J76="■",1,0)</f>
        <v>0</v>
      </c>
      <c r="L76" s="425" t="s">
        <v>400</v>
      </c>
      <c r="M76" s="420">
        <f>IF(L76="■",1,0)</f>
        <v>0</v>
      </c>
      <c r="N76" s="420"/>
      <c r="O76" s="420" t="s">
        <v>268</v>
      </c>
      <c r="P76" s="444"/>
      <c r="Q76" s="431">
        <f>IF(P76="■",1,0)</f>
        <v>0</v>
      </c>
      <c r="R76" s="425" t="s">
        <v>400</v>
      </c>
      <c r="S76" s="420">
        <f>IF(R76="■",1,0)</f>
        <v>0</v>
      </c>
      <c r="T76" s="420"/>
      <c r="U76" s="420" t="s">
        <v>268</v>
      </c>
      <c r="V76" s="444"/>
      <c r="W76" s="431">
        <f>IF(V76="■",1,0)</f>
        <v>0</v>
      </c>
      <c r="X76" s="425" t="s">
        <v>400</v>
      </c>
      <c r="Y76" s="420">
        <f>IF(X76="■",1,0)</f>
        <v>0</v>
      </c>
      <c r="Z76" s="420"/>
      <c r="AA76" s="420" t="s">
        <v>268</v>
      </c>
      <c r="AB76" s="444"/>
      <c r="AC76" s="431">
        <f>IF(AB76="■",1,0)</f>
        <v>0</v>
      </c>
      <c r="AD76" s="425" t="s">
        <v>400</v>
      </c>
      <c r="AE76" s="420">
        <f>IF(AD76="■",1,0)</f>
        <v>0</v>
      </c>
      <c r="AF76" s="420"/>
      <c r="AG76" s="420" t="s">
        <v>268</v>
      </c>
      <c r="AH76" s="445"/>
      <c r="AI76" s="416">
        <f>IF(AH76="■",1,0)</f>
        <v>0</v>
      </c>
      <c r="AK76" s="286"/>
      <c r="AL76" s="286"/>
    </row>
    <row r="77" spans="1:38" ht="37.200000000000003" customHeight="1">
      <c r="A77" s="303"/>
      <c r="B77" s="469"/>
      <c r="C77" s="224"/>
      <c r="D77" s="503" t="s">
        <v>533</v>
      </c>
      <c r="E77" s="503"/>
      <c r="F77" s="504"/>
      <c r="G77" s="475"/>
      <c r="H77" s="428"/>
      <c r="I77" s="428"/>
      <c r="J77" s="430"/>
      <c r="K77" s="432"/>
      <c r="L77" s="426"/>
      <c r="M77" s="421"/>
      <c r="N77" s="421"/>
      <c r="O77" s="421"/>
      <c r="P77" s="424"/>
      <c r="Q77" s="432"/>
      <c r="R77" s="426"/>
      <c r="S77" s="421"/>
      <c r="T77" s="421"/>
      <c r="U77" s="421"/>
      <c r="V77" s="424"/>
      <c r="W77" s="432"/>
      <c r="X77" s="426"/>
      <c r="Y77" s="421"/>
      <c r="Z77" s="421"/>
      <c r="AA77" s="421"/>
      <c r="AB77" s="424"/>
      <c r="AC77" s="432"/>
      <c r="AD77" s="426"/>
      <c r="AE77" s="421"/>
      <c r="AF77" s="421"/>
      <c r="AG77" s="421"/>
      <c r="AH77" s="447"/>
      <c r="AI77" s="418"/>
      <c r="AK77" s="286"/>
      <c r="AL77" s="286"/>
    </row>
    <row r="78" spans="1:38">
      <c r="A78" s="303"/>
      <c r="B78" s="469"/>
      <c r="C78" s="228" t="s">
        <v>123</v>
      </c>
      <c r="D78" s="517" t="s">
        <v>314</v>
      </c>
      <c r="E78" s="517"/>
      <c r="F78" s="518"/>
      <c r="G78" s="474"/>
      <c r="H78" s="427"/>
      <c r="I78" s="427"/>
      <c r="J78" s="429"/>
      <c r="K78" s="434"/>
      <c r="L78" s="425" t="s">
        <v>400</v>
      </c>
      <c r="M78" s="420"/>
      <c r="N78" s="420">
        <f>IF(L78="■",1,0)</f>
        <v>0</v>
      </c>
      <c r="O78" s="420" t="s">
        <v>268</v>
      </c>
      <c r="P78" s="444"/>
      <c r="Q78" s="431"/>
      <c r="R78" s="425" t="s">
        <v>400</v>
      </c>
      <c r="S78" s="420"/>
      <c r="T78" s="420">
        <f>IF(R78="■",1,0)</f>
        <v>0</v>
      </c>
      <c r="U78" s="420" t="s">
        <v>268</v>
      </c>
      <c r="V78" s="444"/>
      <c r="W78" s="431"/>
      <c r="X78" s="425" t="s">
        <v>400</v>
      </c>
      <c r="Y78" s="420"/>
      <c r="Z78" s="420">
        <f>IF(X78="■",1,0)</f>
        <v>0</v>
      </c>
      <c r="AA78" s="420" t="s">
        <v>268</v>
      </c>
      <c r="AB78" s="444"/>
      <c r="AC78" s="431"/>
      <c r="AD78" s="425" t="s">
        <v>400</v>
      </c>
      <c r="AE78" s="420"/>
      <c r="AF78" s="420">
        <f>IF(AD78="■",1,0)</f>
        <v>0</v>
      </c>
      <c r="AG78" s="420" t="s">
        <v>268</v>
      </c>
      <c r="AH78" s="445"/>
      <c r="AI78" s="416"/>
      <c r="AK78" s="286"/>
      <c r="AL78" s="286"/>
    </row>
    <row r="79" spans="1:38">
      <c r="A79" s="303"/>
      <c r="B79" s="469"/>
      <c r="C79" s="224"/>
      <c r="D79" s="503" t="s">
        <v>315</v>
      </c>
      <c r="E79" s="503"/>
      <c r="F79" s="504"/>
      <c r="G79" s="475"/>
      <c r="H79" s="428"/>
      <c r="I79" s="428"/>
      <c r="J79" s="430"/>
      <c r="K79" s="435"/>
      <c r="L79" s="426"/>
      <c r="M79" s="421"/>
      <c r="N79" s="421"/>
      <c r="O79" s="421"/>
      <c r="P79" s="424"/>
      <c r="Q79" s="432"/>
      <c r="R79" s="426"/>
      <c r="S79" s="421"/>
      <c r="T79" s="421"/>
      <c r="U79" s="421"/>
      <c r="V79" s="424"/>
      <c r="W79" s="432"/>
      <c r="X79" s="426"/>
      <c r="Y79" s="421"/>
      <c r="Z79" s="421"/>
      <c r="AA79" s="421"/>
      <c r="AB79" s="424"/>
      <c r="AC79" s="432"/>
      <c r="AD79" s="426"/>
      <c r="AE79" s="421"/>
      <c r="AF79" s="421"/>
      <c r="AG79" s="421"/>
      <c r="AH79" s="447"/>
      <c r="AI79" s="418"/>
      <c r="AK79" s="286"/>
      <c r="AL79" s="286"/>
    </row>
    <row r="80" spans="1:38">
      <c r="A80" s="303"/>
      <c r="B80" s="469"/>
      <c r="C80" s="228" t="s">
        <v>124</v>
      </c>
      <c r="D80" s="517" t="s">
        <v>316</v>
      </c>
      <c r="E80" s="517"/>
      <c r="F80" s="518"/>
      <c r="G80" s="474"/>
      <c r="H80" s="427"/>
      <c r="I80" s="427"/>
      <c r="J80" s="429"/>
      <c r="K80" s="434"/>
      <c r="L80" s="425" t="s">
        <v>400</v>
      </c>
      <c r="M80" s="420"/>
      <c r="N80" s="420">
        <f>IF(L80="■",1,0)</f>
        <v>0</v>
      </c>
      <c r="O80" s="420" t="s">
        <v>268</v>
      </c>
      <c r="P80" s="444"/>
      <c r="Q80" s="431"/>
      <c r="R80" s="425" t="s">
        <v>400</v>
      </c>
      <c r="S80" s="420"/>
      <c r="T80" s="420">
        <f>IF(R80="■",1,0)</f>
        <v>0</v>
      </c>
      <c r="U80" s="420" t="s">
        <v>268</v>
      </c>
      <c r="V80" s="444"/>
      <c r="W80" s="431"/>
      <c r="X80" s="425" t="s">
        <v>400</v>
      </c>
      <c r="Y80" s="420"/>
      <c r="Z80" s="420">
        <f>IF(X80="■",1,0)</f>
        <v>0</v>
      </c>
      <c r="AA80" s="420" t="s">
        <v>268</v>
      </c>
      <c r="AB80" s="444"/>
      <c r="AC80" s="431"/>
      <c r="AD80" s="425" t="s">
        <v>400</v>
      </c>
      <c r="AE80" s="420"/>
      <c r="AF80" s="420">
        <f>IF(AD80="■",1,0)</f>
        <v>0</v>
      </c>
      <c r="AG80" s="420" t="s">
        <v>268</v>
      </c>
      <c r="AH80" s="445"/>
      <c r="AI80" s="416"/>
      <c r="AK80" s="286"/>
      <c r="AL80" s="286"/>
    </row>
    <row r="81" spans="1:38" ht="34.799999999999997" customHeight="1">
      <c r="A81" s="303"/>
      <c r="B81" s="469"/>
      <c r="C81" s="224"/>
      <c r="D81" s="503" t="s">
        <v>317</v>
      </c>
      <c r="E81" s="503"/>
      <c r="F81" s="504"/>
      <c r="G81" s="475"/>
      <c r="H81" s="428"/>
      <c r="I81" s="428"/>
      <c r="J81" s="430"/>
      <c r="K81" s="435"/>
      <c r="L81" s="426"/>
      <c r="M81" s="421"/>
      <c r="N81" s="421"/>
      <c r="O81" s="421"/>
      <c r="P81" s="424"/>
      <c r="Q81" s="432"/>
      <c r="R81" s="426"/>
      <c r="S81" s="421"/>
      <c r="T81" s="421"/>
      <c r="U81" s="421"/>
      <c r="V81" s="424"/>
      <c r="W81" s="432"/>
      <c r="X81" s="426"/>
      <c r="Y81" s="421"/>
      <c r="Z81" s="421"/>
      <c r="AA81" s="421"/>
      <c r="AB81" s="424"/>
      <c r="AC81" s="432"/>
      <c r="AD81" s="426"/>
      <c r="AE81" s="421"/>
      <c r="AF81" s="421"/>
      <c r="AG81" s="421"/>
      <c r="AH81" s="447"/>
      <c r="AI81" s="418"/>
      <c r="AK81" s="286"/>
      <c r="AL81" s="286"/>
    </row>
    <row r="82" spans="1:38">
      <c r="A82" s="303"/>
      <c r="B82" s="469"/>
      <c r="C82" s="231" t="s">
        <v>126</v>
      </c>
      <c r="D82" s="514" t="s">
        <v>242</v>
      </c>
      <c r="E82" s="514"/>
      <c r="F82" s="515"/>
      <c r="G82" s="254"/>
      <c r="H82" s="255"/>
      <c r="I82" s="255"/>
      <c r="J82" s="256"/>
      <c r="K82" s="257"/>
      <c r="L82" s="235" t="s">
        <v>400</v>
      </c>
      <c r="M82" s="236"/>
      <c r="N82" s="236">
        <f>IF(L82="■",1,0)</f>
        <v>0</v>
      </c>
      <c r="O82" s="236" t="s">
        <v>268</v>
      </c>
      <c r="P82" s="244"/>
      <c r="Q82" s="238"/>
      <c r="R82" s="235" t="s">
        <v>400</v>
      </c>
      <c r="S82" s="236"/>
      <c r="T82" s="236">
        <f>IF(R82="■",1,0)</f>
        <v>0</v>
      </c>
      <c r="U82" s="236" t="s">
        <v>268</v>
      </c>
      <c r="V82" s="244"/>
      <c r="W82" s="238"/>
      <c r="X82" s="235" t="s">
        <v>400</v>
      </c>
      <c r="Y82" s="236"/>
      <c r="Z82" s="236">
        <f>IF(X82="■",1,0)</f>
        <v>0</v>
      </c>
      <c r="AA82" s="236" t="s">
        <v>268</v>
      </c>
      <c r="AB82" s="244"/>
      <c r="AC82" s="238"/>
      <c r="AD82" s="235" t="s">
        <v>400</v>
      </c>
      <c r="AE82" s="236"/>
      <c r="AF82" s="236">
        <f>IF(AD82="■",1,0)</f>
        <v>0</v>
      </c>
      <c r="AG82" s="236" t="s">
        <v>268</v>
      </c>
      <c r="AH82" s="258"/>
      <c r="AI82" s="43"/>
      <c r="AK82" s="278"/>
      <c r="AL82" s="278"/>
    </row>
    <row r="83" spans="1:38">
      <c r="A83" s="304"/>
      <c r="B83" s="470"/>
      <c r="C83" s="231" t="s">
        <v>134</v>
      </c>
      <c r="D83" s="514" t="s">
        <v>318</v>
      </c>
      <c r="E83" s="514"/>
      <c r="F83" s="515"/>
      <c r="G83" s="254"/>
      <c r="H83" s="255"/>
      <c r="I83" s="255"/>
      <c r="J83" s="256"/>
      <c r="K83" s="257"/>
      <c r="L83" s="235" t="s">
        <v>400</v>
      </c>
      <c r="M83" s="236"/>
      <c r="N83" s="236">
        <f>IF(L83="■",1,0)</f>
        <v>0</v>
      </c>
      <c r="O83" s="236" t="s">
        <v>268</v>
      </c>
      <c r="P83" s="244"/>
      <c r="Q83" s="238"/>
      <c r="R83" s="235" t="s">
        <v>400</v>
      </c>
      <c r="S83" s="236"/>
      <c r="T83" s="236">
        <f>IF(R83="■",1,0)</f>
        <v>0</v>
      </c>
      <c r="U83" s="236" t="s">
        <v>268</v>
      </c>
      <c r="V83" s="244"/>
      <c r="W83" s="238"/>
      <c r="X83" s="235" t="s">
        <v>400</v>
      </c>
      <c r="Y83" s="236"/>
      <c r="Z83" s="236">
        <f>IF(X83="■",1,0)</f>
        <v>0</v>
      </c>
      <c r="AA83" s="236" t="s">
        <v>268</v>
      </c>
      <c r="AB83" s="244"/>
      <c r="AC83" s="238"/>
      <c r="AD83" s="235" t="s">
        <v>400</v>
      </c>
      <c r="AE83" s="236"/>
      <c r="AF83" s="236">
        <f>IF(AD83="■",1,0)</f>
        <v>0</v>
      </c>
      <c r="AG83" s="236" t="s">
        <v>268</v>
      </c>
      <c r="AH83" s="258"/>
      <c r="AI83" s="43"/>
      <c r="AK83" s="278"/>
      <c r="AL83" s="278"/>
    </row>
    <row r="84" spans="1:38">
      <c r="A84" s="302">
        <v>2</v>
      </c>
      <c r="B84" s="468" t="s">
        <v>9</v>
      </c>
      <c r="C84" s="228" t="s">
        <v>122</v>
      </c>
      <c r="D84" s="517" t="s">
        <v>462</v>
      </c>
      <c r="E84" s="517"/>
      <c r="F84" s="518"/>
      <c r="G84" s="474"/>
      <c r="H84" s="427"/>
      <c r="I84" s="427"/>
      <c r="J84" s="429"/>
      <c r="K84" s="434"/>
      <c r="L84" s="425" t="s">
        <v>400</v>
      </c>
      <c r="M84" s="420"/>
      <c r="N84" s="420">
        <f>IF(L84="■",1,0)</f>
        <v>0</v>
      </c>
      <c r="O84" s="420" t="s">
        <v>268</v>
      </c>
      <c r="P84" s="444"/>
      <c r="Q84" s="431"/>
      <c r="R84" s="425" t="s">
        <v>400</v>
      </c>
      <c r="S84" s="420"/>
      <c r="T84" s="420">
        <f>IF(R84="■",1,0)</f>
        <v>0</v>
      </c>
      <c r="U84" s="420" t="s">
        <v>268</v>
      </c>
      <c r="V84" s="444"/>
      <c r="W84" s="431"/>
      <c r="X84" s="425" t="s">
        <v>400</v>
      </c>
      <c r="Y84" s="420"/>
      <c r="Z84" s="420">
        <f>IF(X84="■",1,0)</f>
        <v>0</v>
      </c>
      <c r="AA84" s="420" t="s">
        <v>268</v>
      </c>
      <c r="AB84" s="444"/>
      <c r="AC84" s="431"/>
      <c r="AD84" s="425" t="s">
        <v>400</v>
      </c>
      <c r="AE84" s="420"/>
      <c r="AF84" s="420">
        <f>IF(AD84="■",1,0)</f>
        <v>0</v>
      </c>
      <c r="AG84" s="420" t="s">
        <v>268</v>
      </c>
      <c r="AH84" s="445"/>
      <c r="AI84" s="416"/>
      <c r="AK84" s="286"/>
      <c r="AL84" s="286"/>
    </row>
    <row r="85" spans="1:38" ht="36" customHeight="1">
      <c r="A85" s="303"/>
      <c r="B85" s="469"/>
      <c r="C85" s="219"/>
      <c r="D85" s="259" t="s">
        <v>129</v>
      </c>
      <c r="E85" s="501" t="s">
        <v>534</v>
      </c>
      <c r="F85" s="502"/>
      <c r="G85" s="526"/>
      <c r="H85" s="441"/>
      <c r="I85" s="441"/>
      <c r="J85" s="442"/>
      <c r="K85" s="436"/>
      <c r="L85" s="464"/>
      <c r="M85" s="422"/>
      <c r="N85" s="422"/>
      <c r="O85" s="422"/>
      <c r="P85" s="437"/>
      <c r="Q85" s="433"/>
      <c r="R85" s="464"/>
      <c r="S85" s="422"/>
      <c r="T85" s="422"/>
      <c r="U85" s="422"/>
      <c r="V85" s="437"/>
      <c r="W85" s="433"/>
      <c r="X85" s="464"/>
      <c r="Y85" s="422"/>
      <c r="Z85" s="422"/>
      <c r="AA85" s="422"/>
      <c r="AB85" s="437"/>
      <c r="AC85" s="433"/>
      <c r="AD85" s="464"/>
      <c r="AE85" s="422"/>
      <c r="AF85" s="422"/>
      <c r="AG85" s="422"/>
      <c r="AH85" s="446"/>
      <c r="AI85" s="417"/>
      <c r="AK85" s="286"/>
      <c r="AL85" s="286"/>
    </row>
    <row r="86" spans="1:38" ht="18" customHeight="1">
      <c r="A86" s="303"/>
      <c r="B86" s="469"/>
      <c r="C86" s="219"/>
      <c r="D86" s="221" t="s">
        <v>130</v>
      </c>
      <c r="E86" s="501" t="s">
        <v>319</v>
      </c>
      <c r="F86" s="502"/>
      <c r="G86" s="526"/>
      <c r="H86" s="441"/>
      <c r="I86" s="441"/>
      <c r="J86" s="442"/>
      <c r="K86" s="436"/>
      <c r="L86" s="464"/>
      <c r="M86" s="422"/>
      <c r="N86" s="422"/>
      <c r="O86" s="422"/>
      <c r="P86" s="437"/>
      <c r="Q86" s="433"/>
      <c r="R86" s="464"/>
      <c r="S86" s="422"/>
      <c r="T86" s="422"/>
      <c r="U86" s="422"/>
      <c r="V86" s="437"/>
      <c r="W86" s="433"/>
      <c r="X86" s="464"/>
      <c r="Y86" s="422"/>
      <c r="Z86" s="422"/>
      <c r="AA86" s="422"/>
      <c r="AB86" s="437"/>
      <c r="AC86" s="433"/>
      <c r="AD86" s="464"/>
      <c r="AE86" s="422"/>
      <c r="AF86" s="422"/>
      <c r="AG86" s="422"/>
      <c r="AH86" s="446"/>
      <c r="AI86" s="417"/>
      <c r="AK86" s="286"/>
      <c r="AL86" s="286"/>
    </row>
    <row r="87" spans="1:38" ht="18" customHeight="1">
      <c r="A87" s="303"/>
      <c r="B87" s="469"/>
      <c r="C87" s="224"/>
      <c r="D87" s="217" t="s">
        <v>131</v>
      </c>
      <c r="E87" s="503" t="s">
        <v>320</v>
      </c>
      <c r="F87" s="504"/>
      <c r="G87" s="475"/>
      <c r="H87" s="428"/>
      <c r="I87" s="428"/>
      <c r="J87" s="430"/>
      <c r="K87" s="435"/>
      <c r="L87" s="426"/>
      <c r="M87" s="421"/>
      <c r="N87" s="421"/>
      <c r="O87" s="421"/>
      <c r="P87" s="424"/>
      <c r="Q87" s="432"/>
      <c r="R87" s="426"/>
      <c r="S87" s="421"/>
      <c r="T87" s="421"/>
      <c r="U87" s="421"/>
      <c r="V87" s="424"/>
      <c r="W87" s="432"/>
      <c r="X87" s="426"/>
      <c r="Y87" s="421"/>
      <c r="Z87" s="421"/>
      <c r="AA87" s="421"/>
      <c r="AB87" s="424"/>
      <c r="AC87" s="432"/>
      <c r="AD87" s="426"/>
      <c r="AE87" s="421"/>
      <c r="AF87" s="421"/>
      <c r="AG87" s="421"/>
      <c r="AH87" s="447"/>
      <c r="AI87" s="418"/>
      <c r="AK87" s="286"/>
      <c r="AL87" s="286"/>
    </row>
    <row r="88" spans="1:38">
      <c r="A88" s="303"/>
      <c r="B88" s="469"/>
      <c r="C88" s="228" t="s">
        <v>123</v>
      </c>
      <c r="D88" s="517" t="s">
        <v>321</v>
      </c>
      <c r="E88" s="517"/>
      <c r="F88" s="518"/>
      <c r="G88" s="474"/>
      <c r="H88" s="427"/>
      <c r="I88" s="427"/>
      <c r="J88" s="429"/>
      <c r="K88" s="431">
        <f>IF(J88="■",1,0)</f>
        <v>0</v>
      </c>
      <c r="L88" s="425" t="s">
        <v>400</v>
      </c>
      <c r="M88" s="420">
        <f>IF(L88="■",1,0)</f>
        <v>0</v>
      </c>
      <c r="N88" s="420"/>
      <c r="O88" s="420" t="s">
        <v>268</v>
      </c>
      <c r="P88" s="444"/>
      <c r="Q88" s="431">
        <f>IF(P88="■",1,0)</f>
        <v>0</v>
      </c>
      <c r="R88" s="425" t="s">
        <v>400</v>
      </c>
      <c r="S88" s="420">
        <f>IF(R88="■",1,0)</f>
        <v>0</v>
      </c>
      <c r="T88" s="420"/>
      <c r="U88" s="420" t="s">
        <v>268</v>
      </c>
      <c r="V88" s="444"/>
      <c r="W88" s="431">
        <f>IF(V88="■",1,0)</f>
        <v>0</v>
      </c>
      <c r="X88" s="425" t="s">
        <v>400</v>
      </c>
      <c r="Y88" s="420">
        <f>IF(X88="■",1,0)</f>
        <v>0</v>
      </c>
      <c r="Z88" s="420"/>
      <c r="AA88" s="420" t="s">
        <v>268</v>
      </c>
      <c r="AB88" s="444"/>
      <c r="AC88" s="431">
        <f>IF(AB88="■",1,0)</f>
        <v>0</v>
      </c>
      <c r="AD88" s="425" t="s">
        <v>400</v>
      </c>
      <c r="AE88" s="420">
        <f>IF(AD88="■",1,0)</f>
        <v>0</v>
      </c>
      <c r="AF88" s="420"/>
      <c r="AG88" s="420" t="s">
        <v>268</v>
      </c>
      <c r="AH88" s="445"/>
      <c r="AI88" s="416">
        <f>IF(AH88="■",1,0)</f>
        <v>0</v>
      </c>
      <c r="AK88" s="286"/>
      <c r="AL88" s="286"/>
    </row>
    <row r="89" spans="1:38" ht="34.799999999999997" customHeight="1">
      <c r="A89" s="303"/>
      <c r="B89" s="469"/>
      <c r="C89" s="224"/>
      <c r="D89" s="503" t="s">
        <v>496</v>
      </c>
      <c r="E89" s="503"/>
      <c r="F89" s="504"/>
      <c r="G89" s="475"/>
      <c r="H89" s="428"/>
      <c r="I89" s="428"/>
      <c r="J89" s="430"/>
      <c r="K89" s="432"/>
      <c r="L89" s="426"/>
      <c r="M89" s="421"/>
      <c r="N89" s="421"/>
      <c r="O89" s="421"/>
      <c r="P89" s="424"/>
      <c r="Q89" s="432"/>
      <c r="R89" s="426"/>
      <c r="S89" s="421"/>
      <c r="T89" s="421"/>
      <c r="U89" s="421"/>
      <c r="V89" s="424"/>
      <c r="W89" s="432"/>
      <c r="X89" s="426"/>
      <c r="Y89" s="421"/>
      <c r="Z89" s="421"/>
      <c r="AA89" s="421"/>
      <c r="AB89" s="424"/>
      <c r="AC89" s="432"/>
      <c r="AD89" s="426"/>
      <c r="AE89" s="421"/>
      <c r="AF89" s="421"/>
      <c r="AG89" s="421"/>
      <c r="AH89" s="447"/>
      <c r="AI89" s="418"/>
      <c r="AK89" s="286"/>
      <c r="AL89" s="286"/>
    </row>
    <row r="90" spans="1:38">
      <c r="A90" s="303"/>
      <c r="B90" s="469"/>
      <c r="C90" s="228" t="s">
        <v>124</v>
      </c>
      <c r="D90" s="517" t="s">
        <v>322</v>
      </c>
      <c r="E90" s="517"/>
      <c r="F90" s="518"/>
      <c r="G90" s="474"/>
      <c r="H90" s="427"/>
      <c r="I90" s="427"/>
      <c r="J90" s="429"/>
      <c r="K90" s="434"/>
      <c r="L90" s="425" t="s">
        <v>400</v>
      </c>
      <c r="M90" s="420"/>
      <c r="N90" s="420">
        <f>IF(L90="■",1,0)</f>
        <v>0</v>
      </c>
      <c r="O90" s="420" t="s">
        <v>268</v>
      </c>
      <c r="P90" s="444"/>
      <c r="Q90" s="431"/>
      <c r="R90" s="425" t="s">
        <v>400</v>
      </c>
      <c r="S90" s="420"/>
      <c r="T90" s="420">
        <f>IF(R90="■",1,0)</f>
        <v>0</v>
      </c>
      <c r="U90" s="420" t="s">
        <v>268</v>
      </c>
      <c r="V90" s="444"/>
      <c r="W90" s="431"/>
      <c r="X90" s="425" t="s">
        <v>400</v>
      </c>
      <c r="Y90" s="420"/>
      <c r="Z90" s="420">
        <f>IF(X90="■",1,0)</f>
        <v>0</v>
      </c>
      <c r="AA90" s="420" t="s">
        <v>268</v>
      </c>
      <c r="AB90" s="444"/>
      <c r="AC90" s="431"/>
      <c r="AD90" s="425" t="s">
        <v>400</v>
      </c>
      <c r="AE90" s="420"/>
      <c r="AF90" s="420">
        <f>IF(AD90="■",1,0)</f>
        <v>0</v>
      </c>
      <c r="AG90" s="420" t="s">
        <v>268</v>
      </c>
      <c r="AH90" s="445"/>
      <c r="AI90" s="416"/>
      <c r="AK90" s="286"/>
      <c r="AL90" s="286"/>
    </row>
    <row r="91" spans="1:38">
      <c r="A91" s="304"/>
      <c r="B91" s="470"/>
      <c r="C91" s="224"/>
      <c r="D91" s="503" t="s">
        <v>323</v>
      </c>
      <c r="E91" s="503"/>
      <c r="F91" s="504"/>
      <c r="G91" s="475"/>
      <c r="H91" s="428"/>
      <c r="I91" s="428"/>
      <c r="J91" s="430"/>
      <c r="K91" s="435"/>
      <c r="L91" s="426"/>
      <c r="M91" s="421"/>
      <c r="N91" s="421"/>
      <c r="O91" s="421"/>
      <c r="P91" s="424"/>
      <c r="Q91" s="432"/>
      <c r="R91" s="426"/>
      <c r="S91" s="421"/>
      <c r="T91" s="421"/>
      <c r="U91" s="421"/>
      <c r="V91" s="424"/>
      <c r="W91" s="432"/>
      <c r="X91" s="426"/>
      <c r="Y91" s="421"/>
      <c r="Z91" s="421"/>
      <c r="AA91" s="421"/>
      <c r="AB91" s="424"/>
      <c r="AC91" s="432"/>
      <c r="AD91" s="426"/>
      <c r="AE91" s="421"/>
      <c r="AF91" s="421"/>
      <c r="AG91" s="421"/>
      <c r="AH91" s="447"/>
      <c r="AI91" s="418"/>
      <c r="AK91" s="286"/>
      <c r="AL91" s="286"/>
    </row>
    <row r="92" spans="1:38">
      <c r="A92" s="302">
        <v>3</v>
      </c>
      <c r="B92" s="468" t="s">
        <v>10</v>
      </c>
      <c r="C92" s="231" t="s">
        <v>122</v>
      </c>
      <c r="D92" s="514" t="s">
        <v>324</v>
      </c>
      <c r="E92" s="514"/>
      <c r="F92" s="515"/>
      <c r="G92" s="235" t="s">
        <v>400</v>
      </c>
      <c r="H92" s="236">
        <f>IF(G92="■",1,0)</f>
        <v>0</v>
      </c>
      <c r="I92" s="236" t="s">
        <v>269</v>
      </c>
      <c r="J92" s="237" t="s">
        <v>401</v>
      </c>
      <c r="K92" s="238">
        <f>IF(J92="■",1,0)</f>
        <v>0</v>
      </c>
      <c r="L92" s="235" t="s">
        <v>400</v>
      </c>
      <c r="M92" s="236">
        <f>IF(L92="■",1,0)</f>
        <v>0</v>
      </c>
      <c r="N92" s="236"/>
      <c r="O92" s="236" t="s">
        <v>269</v>
      </c>
      <c r="P92" s="237" t="s">
        <v>401</v>
      </c>
      <c r="Q92" s="238">
        <f>IF(P92="■",1,0)</f>
        <v>0</v>
      </c>
      <c r="R92" s="235" t="s">
        <v>400</v>
      </c>
      <c r="S92" s="236">
        <f>IF(R92="■",1,0)</f>
        <v>0</v>
      </c>
      <c r="T92" s="236"/>
      <c r="U92" s="236" t="s">
        <v>269</v>
      </c>
      <c r="V92" s="237" t="s">
        <v>401</v>
      </c>
      <c r="W92" s="238">
        <f>IF(V92="■",1,0)</f>
        <v>0</v>
      </c>
      <c r="X92" s="235" t="s">
        <v>400</v>
      </c>
      <c r="Y92" s="236">
        <f>IF(X92="■",1,0)</f>
        <v>0</v>
      </c>
      <c r="Z92" s="236"/>
      <c r="AA92" s="236" t="s">
        <v>269</v>
      </c>
      <c r="AB92" s="237" t="s">
        <v>401</v>
      </c>
      <c r="AC92" s="238">
        <f>IF(AB92="■",1,0)</f>
        <v>0</v>
      </c>
      <c r="AD92" s="235" t="s">
        <v>400</v>
      </c>
      <c r="AE92" s="236">
        <f>IF(AD92="■",1,0)</f>
        <v>0</v>
      </c>
      <c r="AF92" s="236"/>
      <c r="AG92" s="236" t="s">
        <v>269</v>
      </c>
      <c r="AH92" s="242" t="s">
        <v>401</v>
      </c>
      <c r="AI92" s="43">
        <f>IF(AH92="■",1,0)</f>
        <v>0</v>
      </c>
      <c r="AK92" s="278"/>
      <c r="AL92" s="278"/>
    </row>
    <row r="93" spans="1:38">
      <c r="A93" s="303"/>
      <c r="B93" s="469"/>
      <c r="C93" s="228" t="s">
        <v>123</v>
      </c>
      <c r="D93" s="517" t="s">
        <v>325</v>
      </c>
      <c r="E93" s="517"/>
      <c r="F93" s="518"/>
      <c r="G93" s="474"/>
      <c r="H93" s="427"/>
      <c r="I93" s="427"/>
      <c r="J93" s="429"/>
      <c r="K93" s="434"/>
      <c r="L93" s="425" t="s">
        <v>400</v>
      </c>
      <c r="M93" s="420">
        <f>IF(L93="■",1,0)</f>
        <v>0</v>
      </c>
      <c r="N93" s="420"/>
      <c r="O93" s="420" t="s">
        <v>269</v>
      </c>
      <c r="P93" s="423" t="s">
        <v>400</v>
      </c>
      <c r="Q93" s="431">
        <f>IF(P93="■",1,0)</f>
        <v>0</v>
      </c>
      <c r="R93" s="425" t="s">
        <v>400</v>
      </c>
      <c r="S93" s="420">
        <f>IF(R93="■",1,0)</f>
        <v>0</v>
      </c>
      <c r="T93" s="420"/>
      <c r="U93" s="420" t="s">
        <v>269</v>
      </c>
      <c r="V93" s="423" t="s">
        <v>400</v>
      </c>
      <c r="W93" s="431">
        <f>IF(V93="■",1,0)</f>
        <v>0</v>
      </c>
      <c r="X93" s="425" t="s">
        <v>400</v>
      </c>
      <c r="Y93" s="420">
        <f>IF(X93="■",1,0)</f>
        <v>0</v>
      </c>
      <c r="Z93" s="420"/>
      <c r="AA93" s="420" t="s">
        <v>269</v>
      </c>
      <c r="AB93" s="423" t="s">
        <v>400</v>
      </c>
      <c r="AC93" s="431">
        <f>IF(AB93="■",1,0)</f>
        <v>0</v>
      </c>
      <c r="AD93" s="425" t="s">
        <v>400</v>
      </c>
      <c r="AE93" s="420">
        <f>IF(AD93="■",1,0)</f>
        <v>0</v>
      </c>
      <c r="AF93" s="420"/>
      <c r="AG93" s="420" t="s">
        <v>269</v>
      </c>
      <c r="AH93" s="491" t="s">
        <v>400</v>
      </c>
      <c r="AI93" s="416">
        <f>IF(AH93="■",1,0)</f>
        <v>0</v>
      </c>
      <c r="AK93" s="286"/>
      <c r="AL93" s="286"/>
    </row>
    <row r="94" spans="1:38">
      <c r="A94" s="303"/>
      <c r="B94" s="469"/>
      <c r="C94" s="224"/>
      <c r="D94" s="503" t="s">
        <v>326</v>
      </c>
      <c r="E94" s="503"/>
      <c r="F94" s="504"/>
      <c r="G94" s="475"/>
      <c r="H94" s="428"/>
      <c r="I94" s="428"/>
      <c r="J94" s="430"/>
      <c r="K94" s="435"/>
      <c r="L94" s="426" t="s">
        <v>400</v>
      </c>
      <c r="M94" s="421"/>
      <c r="N94" s="421"/>
      <c r="O94" s="421"/>
      <c r="P94" s="424"/>
      <c r="Q94" s="432"/>
      <c r="R94" s="426"/>
      <c r="S94" s="421"/>
      <c r="T94" s="421"/>
      <c r="U94" s="421"/>
      <c r="V94" s="424"/>
      <c r="W94" s="432"/>
      <c r="X94" s="426"/>
      <c r="Y94" s="421"/>
      <c r="Z94" s="421"/>
      <c r="AA94" s="421"/>
      <c r="AB94" s="424"/>
      <c r="AC94" s="432"/>
      <c r="AD94" s="426"/>
      <c r="AE94" s="421"/>
      <c r="AF94" s="421"/>
      <c r="AG94" s="421"/>
      <c r="AH94" s="447"/>
      <c r="AI94" s="418"/>
      <c r="AK94" s="286"/>
      <c r="AL94" s="286"/>
    </row>
    <row r="95" spans="1:38">
      <c r="A95" s="303"/>
      <c r="B95" s="469"/>
      <c r="C95" s="228" t="s">
        <v>124</v>
      </c>
      <c r="D95" s="517" t="s">
        <v>321</v>
      </c>
      <c r="E95" s="517"/>
      <c r="F95" s="518"/>
      <c r="G95" s="425" t="s">
        <v>400</v>
      </c>
      <c r="H95" s="420">
        <f>IF(G95="■",1,0)</f>
        <v>0</v>
      </c>
      <c r="I95" s="420" t="s">
        <v>269</v>
      </c>
      <c r="J95" s="423" t="s">
        <v>400</v>
      </c>
      <c r="K95" s="431">
        <f>IF(J95="■",1,0)</f>
        <v>0</v>
      </c>
      <c r="L95" s="425" t="s">
        <v>400</v>
      </c>
      <c r="M95" s="420">
        <f>IF(L95="■",1,0)</f>
        <v>0</v>
      </c>
      <c r="N95" s="420"/>
      <c r="O95" s="420" t="s">
        <v>269</v>
      </c>
      <c r="P95" s="423" t="s">
        <v>400</v>
      </c>
      <c r="Q95" s="431">
        <f>IF(P95="■",1,0)</f>
        <v>0</v>
      </c>
      <c r="R95" s="425" t="s">
        <v>400</v>
      </c>
      <c r="S95" s="420">
        <f>IF(R95="■",1,0)</f>
        <v>0</v>
      </c>
      <c r="T95" s="420"/>
      <c r="U95" s="420" t="s">
        <v>269</v>
      </c>
      <c r="V95" s="423" t="s">
        <v>400</v>
      </c>
      <c r="W95" s="431">
        <f>IF(V95="■",1,0)</f>
        <v>0</v>
      </c>
      <c r="X95" s="425" t="s">
        <v>400</v>
      </c>
      <c r="Y95" s="420">
        <f>IF(X95="■",1,0)</f>
        <v>0</v>
      </c>
      <c r="Z95" s="420"/>
      <c r="AA95" s="420" t="s">
        <v>269</v>
      </c>
      <c r="AB95" s="423" t="s">
        <v>400</v>
      </c>
      <c r="AC95" s="431">
        <f>IF(AB95="■",1,0)</f>
        <v>0</v>
      </c>
      <c r="AD95" s="425" t="s">
        <v>400</v>
      </c>
      <c r="AE95" s="420">
        <f>IF(AD95="■",1,0)</f>
        <v>0</v>
      </c>
      <c r="AF95" s="420"/>
      <c r="AG95" s="420" t="s">
        <v>269</v>
      </c>
      <c r="AH95" s="491" t="s">
        <v>400</v>
      </c>
      <c r="AI95" s="416">
        <f>IF(AH95="■",1,0)</f>
        <v>0</v>
      </c>
      <c r="AK95" s="286"/>
      <c r="AL95" s="286"/>
    </row>
    <row r="96" spans="1:38">
      <c r="A96" s="303"/>
      <c r="B96" s="469"/>
      <c r="C96" s="224"/>
      <c r="D96" s="503" t="s">
        <v>327</v>
      </c>
      <c r="E96" s="503"/>
      <c r="F96" s="504"/>
      <c r="G96" s="426"/>
      <c r="H96" s="421"/>
      <c r="I96" s="421"/>
      <c r="J96" s="424"/>
      <c r="K96" s="432"/>
      <c r="L96" s="426" t="s">
        <v>400</v>
      </c>
      <c r="M96" s="421"/>
      <c r="N96" s="421"/>
      <c r="O96" s="421"/>
      <c r="P96" s="424"/>
      <c r="Q96" s="432"/>
      <c r="R96" s="426"/>
      <c r="S96" s="421"/>
      <c r="T96" s="421"/>
      <c r="U96" s="421"/>
      <c r="V96" s="424"/>
      <c r="W96" s="432"/>
      <c r="X96" s="426"/>
      <c r="Y96" s="421"/>
      <c r="Z96" s="421"/>
      <c r="AA96" s="421"/>
      <c r="AB96" s="424"/>
      <c r="AC96" s="432"/>
      <c r="AD96" s="426"/>
      <c r="AE96" s="421"/>
      <c r="AF96" s="421"/>
      <c r="AG96" s="421"/>
      <c r="AH96" s="447"/>
      <c r="AI96" s="418"/>
      <c r="AK96" s="286"/>
      <c r="AL96" s="286"/>
    </row>
    <row r="97" spans="1:38">
      <c r="A97" s="303"/>
      <c r="B97" s="469"/>
      <c r="C97" s="228" t="s">
        <v>126</v>
      </c>
      <c r="D97" s="517" t="s">
        <v>328</v>
      </c>
      <c r="E97" s="517"/>
      <c r="F97" s="518"/>
      <c r="G97" s="474"/>
      <c r="H97" s="427"/>
      <c r="I97" s="427"/>
      <c r="J97" s="429"/>
      <c r="K97" s="434"/>
      <c r="L97" s="425" t="s">
        <v>400</v>
      </c>
      <c r="M97" s="420">
        <f>IF(L97="■",1,0)</f>
        <v>0</v>
      </c>
      <c r="N97" s="420"/>
      <c r="O97" s="420" t="s">
        <v>269</v>
      </c>
      <c r="P97" s="423" t="s">
        <v>400</v>
      </c>
      <c r="Q97" s="431">
        <f>IF(P97="■",1,0)</f>
        <v>0</v>
      </c>
      <c r="R97" s="425" t="s">
        <v>400</v>
      </c>
      <c r="S97" s="420"/>
      <c r="T97" s="420">
        <f>IF(R97="■",1,0)</f>
        <v>0</v>
      </c>
      <c r="U97" s="420" t="s">
        <v>268</v>
      </c>
      <c r="V97" s="444"/>
      <c r="W97" s="431"/>
      <c r="X97" s="425" t="s">
        <v>400</v>
      </c>
      <c r="Y97" s="420">
        <f>IF(X97="■",1,0)</f>
        <v>0</v>
      </c>
      <c r="Z97" s="420"/>
      <c r="AA97" s="420" t="s">
        <v>269</v>
      </c>
      <c r="AB97" s="423" t="s">
        <v>400</v>
      </c>
      <c r="AC97" s="431">
        <f>IF(AB97="■",1,0)</f>
        <v>0</v>
      </c>
      <c r="AD97" s="425" t="s">
        <v>400</v>
      </c>
      <c r="AE97" s="420">
        <f>IF(AD97="■",1,0)</f>
        <v>0</v>
      </c>
      <c r="AF97" s="420"/>
      <c r="AG97" s="420" t="s">
        <v>269</v>
      </c>
      <c r="AH97" s="491" t="s">
        <v>400</v>
      </c>
      <c r="AI97" s="416">
        <f>IF(AH97="■",1,0)</f>
        <v>0</v>
      </c>
      <c r="AK97" s="286"/>
      <c r="AL97" s="286"/>
    </row>
    <row r="98" spans="1:38">
      <c r="A98" s="303"/>
      <c r="B98" s="469"/>
      <c r="C98" s="219"/>
      <c r="D98" s="501" t="s">
        <v>329</v>
      </c>
      <c r="E98" s="501"/>
      <c r="F98" s="502"/>
      <c r="G98" s="526"/>
      <c r="H98" s="441"/>
      <c r="I98" s="441"/>
      <c r="J98" s="442"/>
      <c r="K98" s="436"/>
      <c r="L98" s="464" t="s">
        <v>400</v>
      </c>
      <c r="M98" s="422"/>
      <c r="N98" s="422"/>
      <c r="O98" s="422"/>
      <c r="P98" s="437"/>
      <c r="Q98" s="433"/>
      <c r="R98" s="464"/>
      <c r="S98" s="422"/>
      <c r="T98" s="422"/>
      <c r="U98" s="422"/>
      <c r="V98" s="490"/>
      <c r="W98" s="433"/>
      <c r="X98" s="464"/>
      <c r="Y98" s="422"/>
      <c r="Z98" s="422"/>
      <c r="AA98" s="422"/>
      <c r="AB98" s="437"/>
      <c r="AC98" s="433"/>
      <c r="AD98" s="464"/>
      <c r="AE98" s="422"/>
      <c r="AF98" s="422"/>
      <c r="AG98" s="422"/>
      <c r="AH98" s="446"/>
      <c r="AI98" s="417"/>
      <c r="AK98" s="286"/>
      <c r="AL98" s="286"/>
    </row>
    <row r="99" spans="1:38">
      <c r="A99" s="303"/>
      <c r="B99" s="469"/>
      <c r="C99" s="219"/>
      <c r="D99" s="222" t="s">
        <v>223</v>
      </c>
      <c r="E99" s="501" t="s">
        <v>330</v>
      </c>
      <c r="F99" s="502"/>
      <c r="G99" s="526"/>
      <c r="H99" s="441"/>
      <c r="I99" s="441"/>
      <c r="J99" s="442"/>
      <c r="K99" s="436"/>
      <c r="L99" s="464" t="s">
        <v>400</v>
      </c>
      <c r="M99" s="422"/>
      <c r="N99" s="422"/>
      <c r="O99" s="422"/>
      <c r="P99" s="437"/>
      <c r="Q99" s="433"/>
      <c r="R99" s="464"/>
      <c r="S99" s="422"/>
      <c r="T99" s="422"/>
      <c r="U99" s="422"/>
      <c r="V99" s="490"/>
      <c r="W99" s="433"/>
      <c r="X99" s="464"/>
      <c r="Y99" s="422"/>
      <c r="Z99" s="422"/>
      <c r="AA99" s="422"/>
      <c r="AB99" s="437"/>
      <c r="AC99" s="433"/>
      <c r="AD99" s="464"/>
      <c r="AE99" s="422"/>
      <c r="AF99" s="422"/>
      <c r="AG99" s="422"/>
      <c r="AH99" s="446"/>
      <c r="AI99" s="417"/>
      <c r="AK99" s="286"/>
      <c r="AL99" s="286"/>
    </row>
    <row r="100" spans="1:38">
      <c r="A100" s="303"/>
      <c r="B100" s="469"/>
      <c r="C100" s="224"/>
      <c r="D100" s="225" t="s">
        <v>224</v>
      </c>
      <c r="E100" s="503" t="s">
        <v>331</v>
      </c>
      <c r="F100" s="504"/>
      <c r="G100" s="475"/>
      <c r="H100" s="428"/>
      <c r="I100" s="428"/>
      <c r="J100" s="430"/>
      <c r="K100" s="435"/>
      <c r="L100" s="426" t="s">
        <v>400</v>
      </c>
      <c r="M100" s="421"/>
      <c r="N100" s="421"/>
      <c r="O100" s="421"/>
      <c r="P100" s="424"/>
      <c r="Q100" s="432"/>
      <c r="R100" s="426"/>
      <c r="S100" s="421"/>
      <c r="T100" s="421"/>
      <c r="U100" s="421"/>
      <c r="V100" s="476"/>
      <c r="W100" s="432"/>
      <c r="X100" s="426"/>
      <c r="Y100" s="421"/>
      <c r="Z100" s="421"/>
      <c r="AA100" s="421"/>
      <c r="AB100" s="424"/>
      <c r="AC100" s="432"/>
      <c r="AD100" s="426"/>
      <c r="AE100" s="421"/>
      <c r="AF100" s="421"/>
      <c r="AG100" s="421"/>
      <c r="AH100" s="447"/>
      <c r="AI100" s="418"/>
      <c r="AK100" s="286"/>
      <c r="AL100" s="286"/>
    </row>
    <row r="101" spans="1:38">
      <c r="A101" s="303"/>
      <c r="B101" s="469"/>
      <c r="C101" s="228" t="s">
        <v>134</v>
      </c>
      <c r="D101" s="517" t="s">
        <v>233</v>
      </c>
      <c r="E101" s="517"/>
      <c r="F101" s="518"/>
      <c r="G101" s="474"/>
      <c r="H101" s="427"/>
      <c r="I101" s="427"/>
      <c r="J101" s="429"/>
      <c r="K101" s="434"/>
      <c r="L101" s="425" t="s">
        <v>400</v>
      </c>
      <c r="M101" s="420">
        <f>IF(L101="■",1,0)</f>
        <v>0</v>
      </c>
      <c r="N101" s="420"/>
      <c r="O101" s="420" t="s">
        <v>269</v>
      </c>
      <c r="P101" s="423" t="s">
        <v>400</v>
      </c>
      <c r="Q101" s="431">
        <f>IF(P101="■",1,0)</f>
        <v>0</v>
      </c>
      <c r="R101" s="425" t="s">
        <v>400</v>
      </c>
      <c r="S101" s="420">
        <f>IF(R101="■",1,0)</f>
        <v>0</v>
      </c>
      <c r="T101" s="420"/>
      <c r="U101" s="420" t="s">
        <v>269</v>
      </c>
      <c r="V101" s="423" t="s">
        <v>400</v>
      </c>
      <c r="W101" s="431">
        <f>IF(V101="■",1,0)</f>
        <v>0</v>
      </c>
      <c r="X101" s="425" t="s">
        <v>400</v>
      </c>
      <c r="Y101" s="420">
        <f>IF(X101="■",1,0)</f>
        <v>0</v>
      </c>
      <c r="Z101" s="420"/>
      <c r="AA101" s="420" t="s">
        <v>269</v>
      </c>
      <c r="AB101" s="423" t="s">
        <v>400</v>
      </c>
      <c r="AC101" s="431">
        <f>IF(AB101="■",1,0)</f>
        <v>0</v>
      </c>
      <c r="AD101" s="425" t="s">
        <v>400</v>
      </c>
      <c r="AE101" s="420">
        <f>IF(AD101="■",1,0)</f>
        <v>0</v>
      </c>
      <c r="AF101" s="420"/>
      <c r="AG101" s="420" t="s">
        <v>269</v>
      </c>
      <c r="AH101" s="491" t="s">
        <v>400</v>
      </c>
      <c r="AI101" s="416">
        <f>IF(AH101="■",1,0)</f>
        <v>0</v>
      </c>
      <c r="AK101" s="286"/>
      <c r="AL101" s="286"/>
    </row>
    <row r="102" spans="1:38">
      <c r="A102" s="303"/>
      <c r="B102" s="469"/>
      <c r="C102" s="224"/>
      <c r="D102" s="503" t="s">
        <v>234</v>
      </c>
      <c r="E102" s="503"/>
      <c r="F102" s="504"/>
      <c r="G102" s="475"/>
      <c r="H102" s="428"/>
      <c r="I102" s="428"/>
      <c r="J102" s="430"/>
      <c r="K102" s="435"/>
      <c r="L102" s="426"/>
      <c r="M102" s="421"/>
      <c r="N102" s="421"/>
      <c r="O102" s="421"/>
      <c r="P102" s="424"/>
      <c r="Q102" s="432"/>
      <c r="R102" s="426"/>
      <c r="S102" s="421"/>
      <c r="T102" s="421"/>
      <c r="U102" s="421"/>
      <c r="V102" s="424"/>
      <c r="W102" s="432"/>
      <c r="X102" s="426"/>
      <c r="Y102" s="421"/>
      <c r="Z102" s="421"/>
      <c r="AA102" s="421"/>
      <c r="AB102" s="424"/>
      <c r="AC102" s="432"/>
      <c r="AD102" s="426"/>
      <c r="AE102" s="421"/>
      <c r="AF102" s="421"/>
      <c r="AG102" s="421"/>
      <c r="AH102" s="447"/>
      <c r="AI102" s="418"/>
      <c r="AK102" s="286"/>
      <c r="AL102" s="286"/>
    </row>
    <row r="103" spans="1:38">
      <c r="A103" s="303"/>
      <c r="B103" s="469"/>
      <c r="C103" s="228" t="s">
        <v>332</v>
      </c>
      <c r="D103" s="517" t="s">
        <v>333</v>
      </c>
      <c r="E103" s="517"/>
      <c r="F103" s="518"/>
      <c r="G103" s="474"/>
      <c r="H103" s="427"/>
      <c r="I103" s="427"/>
      <c r="J103" s="429"/>
      <c r="K103" s="434"/>
      <c r="L103" s="425" t="s">
        <v>400</v>
      </c>
      <c r="M103" s="420"/>
      <c r="N103" s="420">
        <f>IF(L103="■",1,0)</f>
        <v>0</v>
      </c>
      <c r="O103" s="420" t="s">
        <v>268</v>
      </c>
      <c r="P103" s="444"/>
      <c r="Q103" s="431"/>
      <c r="R103" s="425" t="s">
        <v>400</v>
      </c>
      <c r="S103" s="420"/>
      <c r="T103" s="420">
        <f>IF(R103="■",1,0)</f>
        <v>0</v>
      </c>
      <c r="U103" s="420" t="s">
        <v>268</v>
      </c>
      <c r="V103" s="444"/>
      <c r="W103" s="431"/>
      <c r="X103" s="425" t="s">
        <v>400</v>
      </c>
      <c r="Y103" s="420"/>
      <c r="Z103" s="420">
        <f>IF(X103="■",1,0)</f>
        <v>0</v>
      </c>
      <c r="AA103" s="420" t="s">
        <v>268</v>
      </c>
      <c r="AB103" s="444"/>
      <c r="AC103" s="431"/>
      <c r="AD103" s="425" t="s">
        <v>400</v>
      </c>
      <c r="AE103" s="420"/>
      <c r="AF103" s="420">
        <f>IF(AD103="■",1,0)</f>
        <v>0</v>
      </c>
      <c r="AG103" s="420" t="s">
        <v>268</v>
      </c>
      <c r="AH103" s="445"/>
      <c r="AI103" s="416"/>
      <c r="AK103" s="286"/>
      <c r="AL103" s="286"/>
    </row>
    <row r="104" spans="1:38" ht="52.2" customHeight="1">
      <c r="A104" s="303"/>
      <c r="B104" s="469"/>
      <c r="C104" s="224"/>
      <c r="D104" s="503" t="s">
        <v>150</v>
      </c>
      <c r="E104" s="503"/>
      <c r="F104" s="504"/>
      <c r="G104" s="475"/>
      <c r="H104" s="428"/>
      <c r="I104" s="428"/>
      <c r="J104" s="430"/>
      <c r="K104" s="435"/>
      <c r="L104" s="426"/>
      <c r="M104" s="421"/>
      <c r="N104" s="421"/>
      <c r="O104" s="421"/>
      <c r="P104" s="424"/>
      <c r="Q104" s="432"/>
      <c r="R104" s="426"/>
      <c r="S104" s="421"/>
      <c r="T104" s="421"/>
      <c r="U104" s="421"/>
      <c r="V104" s="424"/>
      <c r="W104" s="432"/>
      <c r="X104" s="426"/>
      <c r="Y104" s="421"/>
      <c r="Z104" s="421"/>
      <c r="AA104" s="421"/>
      <c r="AB104" s="424"/>
      <c r="AC104" s="432"/>
      <c r="AD104" s="426"/>
      <c r="AE104" s="421"/>
      <c r="AF104" s="421"/>
      <c r="AG104" s="421"/>
      <c r="AH104" s="447"/>
      <c r="AI104" s="418"/>
      <c r="AK104" s="286"/>
      <c r="AL104" s="286"/>
    </row>
    <row r="105" spans="1:38">
      <c r="A105" s="303"/>
      <c r="B105" s="469"/>
      <c r="C105" s="228" t="s">
        <v>149</v>
      </c>
      <c r="D105" s="517" t="s">
        <v>441</v>
      </c>
      <c r="E105" s="517"/>
      <c r="F105" s="518"/>
      <c r="G105" s="474"/>
      <c r="H105" s="427"/>
      <c r="I105" s="427"/>
      <c r="J105" s="429"/>
      <c r="K105" s="434"/>
      <c r="L105" s="425" t="s">
        <v>400</v>
      </c>
      <c r="M105" s="420"/>
      <c r="N105" s="420">
        <f>IF(L105="■",1,0)</f>
        <v>0</v>
      </c>
      <c r="O105" s="420" t="s">
        <v>268</v>
      </c>
      <c r="P105" s="444"/>
      <c r="Q105" s="431"/>
      <c r="R105" s="425" t="s">
        <v>400</v>
      </c>
      <c r="S105" s="420"/>
      <c r="T105" s="420">
        <f>IF(R105="■",1,0)</f>
        <v>0</v>
      </c>
      <c r="U105" s="420" t="s">
        <v>268</v>
      </c>
      <c r="V105" s="444"/>
      <c r="W105" s="431"/>
      <c r="X105" s="425" t="s">
        <v>400</v>
      </c>
      <c r="Y105" s="420"/>
      <c r="Z105" s="420">
        <f>IF(X105="■",1,0)</f>
        <v>0</v>
      </c>
      <c r="AA105" s="420" t="s">
        <v>268</v>
      </c>
      <c r="AB105" s="444"/>
      <c r="AC105" s="431"/>
      <c r="AD105" s="425" t="s">
        <v>400</v>
      </c>
      <c r="AE105" s="420"/>
      <c r="AF105" s="420">
        <f>IF(AD105="■",1,0)</f>
        <v>0</v>
      </c>
      <c r="AG105" s="420" t="s">
        <v>268</v>
      </c>
      <c r="AH105" s="445"/>
      <c r="AI105" s="416"/>
      <c r="AK105" s="286"/>
      <c r="AL105" s="286"/>
    </row>
    <row r="106" spans="1:38">
      <c r="A106" s="304"/>
      <c r="B106" s="470"/>
      <c r="C106" s="224"/>
      <c r="D106" s="503" t="s">
        <v>442</v>
      </c>
      <c r="E106" s="503"/>
      <c r="F106" s="504"/>
      <c r="G106" s="475"/>
      <c r="H106" s="428"/>
      <c r="I106" s="428"/>
      <c r="J106" s="430"/>
      <c r="K106" s="435"/>
      <c r="L106" s="426"/>
      <c r="M106" s="421"/>
      <c r="N106" s="421"/>
      <c r="O106" s="421"/>
      <c r="P106" s="424"/>
      <c r="Q106" s="432"/>
      <c r="R106" s="426"/>
      <c r="S106" s="421"/>
      <c r="T106" s="421"/>
      <c r="U106" s="421"/>
      <c r="V106" s="424"/>
      <c r="W106" s="432"/>
      <c r="X106" s="426"/>
      <c r="Y106" s="421"/>
      <c r="Z106" s="421"/>
      <c r="AA106" s="421"/>
      <c r="AB106" s="424"/>
      <c r="AC106" s="432"/>
      <c r="AD106" s="426"/>
      <c r="AE106" s="421"/>
      <c r="AF106" s="421"/>
      <c r="AG106" s="421"/>
      <c r="AH106" s="447"/>
      <c r="AI106" s="418"/>
      <c r="AK106" s="286"/>
      <c r="AL106" s="286"/>
    </row>
    <row r="107" spans="1:38">
      <c r="A107" s="302">
        <v>4</v>
      </c>
      <c r="B107" s="468" t="s">
        <v>11</v>
      </c>
      <c r="C107" s="228" t="s">
        <v>122</v>
      </c>
      <c r="D107" s="517" t="s">
        <v>152</v>
      </c>
      <c r="E107" s="517"/>
      <c r="F107" s="518"/>
      <c r="G107" s="474"/>
      <c r="H107" s="427"/>
      <c r="I107" s="427"/>
      <c r="J107" s="429"/>
      <c r="K107" s="434"/>
      <c r="L107" s="425" t="s">
        <v>400</v>
      </c>
      <c r="M107" s="420">
        <f>IF(L107="■",1,0)</f>
        <v>0</v>
      </c>
      <c r="N107" s="420"/>
      <c r="O107" s="420" t="s">
        <v>269</v>
      </c>
      <c r="P107" s="423" t="s">
        <v>400</v>
      </c>
      <c r="Q107" s="431">
        <f>IF(P107="■",1,0)</f>
        <v>0</v>
      </c>
      <c r="R107" s="425" t="s">
        <v>400</v>
      </c>
      <c r="S107" s="420"/>
      <c r="T107" s="420">
        <f>IF(R107="■",1,0)</f>
        <v>0</v>
      </c>
      <c r="U107" s="420" t="s">
        <v>268</v>
      </c>
      <c r="V107" s="444"/>
      <c r="W107" s="431"/>
      <c r="X107" s="425" t="s">
        <v>400</v>
      </c>
      <c r="Y107" s="420">
        <f>IF(X107="■",1,0)</f>
        <v>0</v>
      </c>
      <c r="Z107" s="420"/>
      <c r="AA107" s="420" t="s">
        <v>269</v>
      </c>
      <c r="AB107" s="423" t="s">
        <v>400</v>
      </c>
      <c r="AC107" s="431">
        <f>IF(AB107="■",1,0)</f>
        <v>0</v>
      </c>
      <c r="AD107" s="425" t="s">
        <v>400</v>
      </c>
      <c r="AE107" s="420"/>
      <c r="AF107" s="420">
        <f>IF(AD107="■",1,0)</f>
        <v>0</v>
      </c>
      <c r="AG107" s="420" t="s">
        <v>268</v>
      </c>
      <c r="AH107" s="445"/>
      <c r="AI107" s="416"/>
      <c r="AK107" s="286"/>
      <c r="AL107" s="286"/>
    </row>
    <row r="108" spans="1:38" ht="18" customHeight="1">
      <c r="A108" s="303"/>
      <c r="B108" s="469"/>
      <c r="C108" s="219"/>
      <c r="D108" s="501" t="s">
        <v>151</v>
      </c>
      <c r="E108" s="501"/>
      <c r="F108" s="502"/>
      <c r="G108" s="526"/>
      <c r="H108" s="441"/>
      <c r="I108" s="441"/>
      <c r="J108" s="442"/>
      <c r="K108" s="436"/>
      <c r="L108" s="464"/>
      <c r="M108" s="422"/>
      <c r="N108" s="422"/>
      <c r="O108" s="422"/>
      <c r="P108" s="437"/>
      <c r="Q108" s="433"/>
      <c r="R108" s="464"/>
      <c r="S108" s="422"/>
      <c r="T108" s="422"/>
      <c r="U108" s="422"/>
      <c r="V108" s="490"/>
      <c r="W108" s="433"/>
      <c r="X108" s="464"/>
      <c r="Y108" s="422"/>
      <c r="Z108" s="422"/>
      <c r="AA108" s="422"/>
      <c r="AB108" s="437"/>
      <c r="AC108" s="433"/>
      <c r="AD108" s="464"/>
      <c r="AE108" s="422"/>
      <c r="AF108" s="422"/>
      <c r="AG108" s="422"/>
      <c r="AH108" s="446"/>
      <c r="AI108" s="417"/>
      <c r="AK108" s="286"/>
      <c r="AL108" s="286"/>
    </row>
    <row r="109" spans="1:38">
      <c r="A109" s="303"/>
      <c r="B109" s="469"/>
      <c r="C109" s="219"/>
      <c r="D109" s="222" t="s">
        <v>223</v>
      </c>
      <c r="E109" s="501" t="s">
        <v>334</v>
      </c>
      <c r="F109" s="502"/>
      <c r="G109" s="526"/>
      <c r="H109" s="441"/>
      <c r="I109" s="441"/>
      <c r="J109" s="442"/>
      <c r="K109" s="436"/>
      <c r="L109" s="464"/>
      <c r="M109" s="422"/>
      <c r="N109" s="422"/>
      <c r="O109" s="422"/>
      <c r="P109" s="437"/>
      <c r="Q109" s="433"/>
      <c r="R109" s="464"/>
      <c r="S109" s="422"/>
      <c r="T109" s="422"/>
      <c r="U109" s="422"/>
      <c r="V109" s="490"/>
      <c r="W109" s="433"/>
      <c r="X109" s="464"/>
      <c r="Y109" s="422"/>
      <c r="Z109" s="422"/>
      <c r="AA109" s="422"/>
      <c r="AB109" s="437"/>
      <c r="AC109" s="433"/>
      <c r="AD109" s="464"/>
      <c r="AE109" s="422"/>
      <c r="AF109" s="422"/>
      <c r="AG109" s="422"/>
      <c r="AH109" s="446"/>
      <c r="AI109" s="417"/>
      <c r="AK109" s="286"/>
      <c r="AL109" s="286"/>
    </row>
    <row r="110" spans="1:38">
      <c r="A110" s="303"/>
      <c r="B110" s="469"/>
      <c r="C110" s="224"/>
      <c r="D110" s="225" t="s">
        <v>224</v>
      </c>
      <c r="E110" s="503" t="s">
        <v>335</v>
      </c>
      <c r="F110" s="504"/>
      <c r="G110" s="475"/>
      <c r="H110" s="428"/>
      <c r="I110" s="428"/>
      <c r="J110" s="430"/>
      <c r="K110" s="435"/>
      <c r="L110" s="426"/>
      <c r="M110" s="421"/>
      <c r="N110" s="421"/>
      <c r="O110" s="421"/>
      <c r="P110" s="424"/>
      <c r="Q110" s="432"/>
      <c r="R110" s="426"/>
      <c r="S110" s="421"/>
      <c r="T110" s="421"/>
      <c r="U110" s="421"/>
      <c r="V110" s="476"/>
      <c r="W110" s="432"/>
      <c r="X110" s="426"/>
      <c r="Y110" s="421"/>
      <c r="Z110" s="421"/>
      <c r="AA110" s="421"/>
      <c r="AB110" s="424"/>
      <c r="AC110" s="432"/>
      <c r="AD110" s="426"/>
      <c r="AE110" s="421"/>
      <c r="AF110" s="421"/>
      <c r="AG110" s="421"/>
      <c r="AH110" s="447"/>
      <c r="AI110" s="418"/>
      <c r="AK110" s="286"/>
      <c r="AL110" s="286"/>
    </row>
    <row r="111" spans="1:38">
      <c r="A111" s="303"/>
      <c r="B111" s="469"/>
      <c r="C111" s="228" t="s">
        <v>123</v>
      </c>
      <c r="D111" s="517" t="s">
        <v>148</v>
      </c>
      <c r="E111" s="517"/>
      <c r="F111" s="518"/>
      <c r="G111" s="425" t="s">
        <v>400</v>
      </c>
      <c r="H111" s="420">
        <f>IF(G111="■",1,0)</f>
        <v>0</v>
      </c>
      <c r="I111" s="420" t="s">
        <v>269</v>
      </c>
      <c r="J111" s="423" t="s">
        <v>400</v>
      </c>
      <c r="K111" s="431">
        <f>IF(J111="■",1,0)</f>
        <v>0</v>
      </c>
      <c r="L111" s="425" t="s">
        <v>400</v>
      </c>
      <c r="M111" s="420">
        <f>IF(L111="■",1,0)</f>
        <v>0</v>
      </c>
      <c r="N111" s="420"/>
      <c r="O111" s="420" t="s">
        <v>269</v>
      </c>
      <c r="P111" s="423" t="s">
        <v>400</v>
      </c>
      <c r="Q111" s="431">
        <f>IF(P111="■",1,0)</f>
        <v>0</v>
      </c>
      <c r="R111" s="425" t="s">
        <v>400</v>
      </c>
      <c r="S111" s="420">
        <f>IF(R111="■",1,0)</f>
        <v>0</v>
      </c>
      <c r="T111" s="420"/>
      <c r="U111" s="420" t="s">
        <v>269</v>
      </c>
      <c r="V111" s="423" t="s">
        <v>400</v>
      </c>
      <c r="W111" s="431">
        <f>IF(V111="■",1,0)</f>
        <v>0</v>
      </c>
      <c r="X111" s="425" t="s">
        <v>400</v>
      </c>
      <c r="Y111" s="420">
        <f>IF(X111="■",1,0)</f>
        <v>0</v>
      </c>
      <c r="Z111" s="420"/>
      <c r="AA111" s="420" t="s">
        <v>269</v>
      </c>
      <c r="AB111" s="423" t="s">
        <v>400</v>
      </c>
      <c r="AC111" s="431">
        <f>IF(AB111="■",1,0)</f>
        <v>0</v>
      </c>
      <c r="AD111" s="425" t="s">
        <v>400</v>
      </c>
      <c r="AE111" s="420">
        <f>IF(AD111="■",1,0)</f>
        <v>0</v>
      </c>
      <c r="AF111" s="420"/>
      <c r="AG111" s="420" t="s">
        <v>269</v>
      </c>
      <c r="AH111" s="491" t="s">
        <v>400</v>
      </c>
      <c r="AI111" s="416">
        <f>IF(AH111="■",1,0)</f>
        <v>0</v>
      </c>
      <c r="AK111" s="286"/>
      <c r="AL111" s="286"/>
    </row>
    <row r="112" spans="1:38">
      <c r="A112" s="303"/>
      <c r="B112" s="469"/>
      <c r="C112" s="224"/>
      <c r="D112" s="503" t="s">
        <v>153</v>
      </c>
      <c r="E112" s="503"/>
      <c r="F112" s="504"/>
      <c r="G112" s="426"/>
      <c r="H112" s="421"/>
      <c r="I112" s="421"/>
      <c r="J112" s="424"/>
      <c r="K112" s="432"/>
      <c r="L112" s="426"/>
      <c r="M112" s="421"/>
      <c r="N112" s="421"/>
      <c r="O112" s="421"/>
      <c r="P112" s="424"/>
      <c r="Q112" s="432"/>
      <c r="R112" s="426"/>
      <c r="S112" s="421"/>
      <c r="T112" s="421"/>
      <c r="U112" s="421"/>
      <c r="V112" s="424"/>
      <c r="W112" s="432"/>
      <c r="X112" s="426"/>
      <c r="Y112" s="421"/>
      <c r="Z112" s="421"/>
      <c r="AA112" s="421"/>
      <c r="AB112" s="424"/>
      <c r="AC112" s="432"/>
      <c r="AD112" s="426"/>
      <c r="AE112" s="421"/>
      <c r="AF112" s="421"/>
      <c r="AG112" s="421"/>
      <c r="AH112" s="447"/>
      <c r="AI112" s="418"/>
      <c r="AK112" s="286"/>
      <c r="AL112" s="286"/>
    </row>
    <row r="113" spans="1:38">
      <c r="A113" s="303"/>
      <c r="B113" s="469"/>
      <c r="C113" s="228" t="s">
        <v>124</v>
      </c>
      <c r="D113" s="517" t="s">
        <v>156</v>
      </c>
      <c r="E113" s="517"/>
      <c r="F113" s="518"/>
      <c r="G113" s="425" t="s">
        <v>400</v>
      </c>
      <c r="H113" s="420">
        <f>IF(G113="■",1,0)</f>
        <v>0</v>
      </c>
      <c r="I113" s="420" t="s">
        <v>269</v>
      </c>
      <c r="J113" s="423" t="s">
        <v>400</v>
      </c>
      <c r="K113" s="431">
        <f>IF(J113="■",1,0)</f>
        <v>0</v>
      </c>
      <c r="L113" s="425" t="s">
        <v>400</v>
      </c>
      <c r="M113" s="420">
        <f>IF(L113="■",1,0)</f>
        <v>0</v>
      </c>
      <c r="N113" s="420"/>
      <c r="O113" s="420" t="s">
        <v>269</v>
      </c>
      <c r="P113" s="423" t="s">
        <v>400</v>
      </c>
      <c r="Q113" s="431">
        <f>IF(P113="■",1,0)</f>
        <v>0</v>
      </c>
      <c r="R113" s="425" t="s">
        <v>400</v>
      </c>
      <c r="S113" s="420">
        <f>IF(R113="■",1,0)</f>
        <v>0</v>
      </c>
      <c r="T113" s="420"/>
      <c r="U113" s="420" t="s">
        <v>269</v>
      </c>
      <c r="V113" s="423" t="s">
        <v>400</v>
      </c>
      <c r="W113" s="431">
        <f>IF(V113="■",1,0)</f>
        <v>0</v>
      </c>
      <c r="X113" s="425" t="s">
        <v>400</v>
      </c>
      <c r="Y113" s="420">
        <f>IF(X113="■",1,0)</f>
        <v>0</v>
      </c>
      <c r="Z113" s="420"/>
      <c r="AA113" s="420" t="s">
        <v>269</v>
      </c>
      <c r="AB113" s="423" t="s">
        <v>400</v>
      </c>
      <c r="AC113" s="431">
        <f>IF(AB113="■",1,0)</f>
        <v>0</v>
      </c>
      <c r="AD113" s="425" t="s">
        <v>400</v>
      </c>
      <c r="AE113" s="420">
        <f>IF(AD113="■",1,0)</f>
        <v>0</v>
      </c>
      <c r="AF113" s="420"/>
      <c r="AG113" s="420" t="s">
        <v>269</v>
      </c>
      <c r="AH113" s="491" t="s">
        <v>400</v>
      </c>
      <c r="AI113" s="416">
        <f>IF(AH113="■",1,0)</f>
        <v>0</v>
      </c>
      <c r="AK113" s="286"/>
      <c r="AL113" s="286"/>
    </row>
    <row r="114" spans="1:38">
      <c r="A114" s="303"/>
      <c r="B114" s="469"/>
      <c r="C114" s="224"/>
      <c r="D114" s="503" t="s">
        <v>154</v>
      </c>
      <c r="E114" s="503"/>
      <c r="F114" s="504"/>
      <c r="G114" s="426"/>
      <c r="H114" s="421"/>
      <c r="I114" s="421"/>
      <c r="J114" s="424"/>
      <c r="K114" s="432"/>
      <c r="L114" s="426"/>
      <c r="M114" s="421"/>
      <c r="N114" s="421"/>
      <c r="O114" s="421"/>
      <c r="P114" s="424"/>
      <c r="Q114" s="432"/>
      <c r="R114" s="426"/>
      <c r="S114" s="421"/>
      <c r="T114" s="421"/>
      <c r="U114" s="421"/>
      <c r="V114" s="424"/>
      <c r="W114" s="432"/>
      <c r="X114" s="426"/>
      <c r="Y114" s="421"/>
      <c r="Z114" s="421"/>
      <c r="AA114" s="421"/>
      <c r="AB114" s="424"/>
      <c r="AC114" s="432"/>
      <c r="AD114" s="426"/>
      <c r="AE114" s="421"/>
      <c r="AF114" s="421"/>
      <c r="AG114" s="421"/>
      <c r="AH114" s="447"/>
      <c r="AI114" s="418"/>
      <c r="AK114" s="286"/>
      <c r="AL114" s="286"/>
    </row>
    <row r="115" spans="1:38">
      <c r="A115" s="303"/>
      <c r="B115" s="469"/>
      <c r="C115" s="228" t="s">
        <v>126</v>
      </c>
      <c r="D115" s="517" t="s">
        <v>336</v>
      </c>
      <c r="E115" s="517"/>
      <c r="F115" s="518"/>
      <c r="G115" s="474"/>
      <c r="H115" s="427"/>
      <c r="I115" s="427"/>
      <c r="J115" s="429"/>
      <c r="K115" s="434"/>
      <c r="L115" s="425" t="s">
        <v>400</v>
      </c>
      <c r="M115" s="420">
        <f>IF(L115="■",1,0)</f>
        <v>0</v>
      </c>
      <c r="N115" s="420"/>
      <c r="O115" s="420" t="s">
        <v>269</v>
      </c>
      <c r="P115" s="423" t="s">
        <v>400</v>
      </c>
      <c r="Q115" s="431">
        <f>IF(P115="■",1,0)</f>
        <v>0</v>
      </c>
      <c r="R115" s="425" t="s">
        <v>400</v>
      </c>
      <c r="S115" s="420"/>
      <c r="T115" s="420">
        <f>IF(R115="■",1,0)</f>
        <v>0</v>
      </c>
      <c r="U115" s="420" t="s">
        <v>268</v>
      </c>
      <c r="V115" s="444"/>
      <c r="W115" s="431"/>
      <c r="X115" s="425" t="s">
        <v>400</v>
      </c>
      <c r="Y115" s="420">
        <f>IF(X115="■",1,0)</f>
        <v>0</v>
      </c>
      <c r="Z115" s="420"/>
      <c r="AA115" s="420" t="s">
        <v>269</v>
      </c>
      <c r="AB115" s="423" t="s">
        <v>400</v>
      </c>
      <c r="AC115" s="431">
        <f>IF(AB115="■",1,0)</f>
        <v>0</v>
      </c>
      <c r="AD115" s="425" t="s">
        <v>400</v>
      </c>
      <c r="AE115" s="420">
        <f>IF(AD115="■",1,0)</f>
        <v>0</v>
      </c>
      <c r="AF115" s="420"/>
      <c r="AG115" s="420" t="s">
        <v>269</v>
      </c>
      <c r="AH115" s="491" t="s">
        <v>400</v>
      </c>
      <c r="AI115" s="416">
        <f>IF(AH115="■",1,0)</f>
        <v>0</v>
      </c>
      <c r="AK115" s="286"/>
      <c r="AL115" s="286"/>
    </row>
    <row r="116" spans="1:38">
      <c r="A116" s="303"/>
      <c r="B116" s="469"/>
      <c r="C116" s="224"/>
      <c r="D116" s="503" t="s">
        <v>155</v>
      </c>
      <c r="E116" s="503"/>
      <c r="F116" s="504"/>
      <c r="G116" s="475"/>
      <c r="H116" s="428"/>
      <c r="I116" s="428"/>
      <c r="J116" s="430"/>
      <c r="K116" s="435"/>
      <c r="L116" s="426"/>
      <c r="M116" s="421"/>
      <c r="N116" s="421"/>
      <c r="O116" s="421"/>
      <c r="P116" s="424"/>
      <c r="Q116" s="432"/>
      <c r="R116" s="426"/>
      <c r="S116" s="421"/>
      <c r="T116" s="421"/>
      <c r="U116" s="421"/>
      <c r="V116" s="476"/>
      <c r="W116" s="432"/>
      <c r="X116" s="426"/>
      <c r="Y116" s="421"/>
      <c r="Z116" s="421"/>
      <c r="AA116" s="421"/>
      <c r="AB116" s="424"/>
      <c r="AC116" s="432"/>
      <c r="AD116" s="426"/>
      <c r="AE116" s="421"/>
      <c r="AF116" s="421"/>
      <c r="AG116" s="421"/>
      <c r="AH116" s="447"/>
      <c r="AI116" s="418"/>
      <c r="AK116" s="286"/>
      <c r="AL116" s="286"/>
    </row>
    <row r="117" spans="1:38">
      <c r="A117" s="303"/>
      <c r="B117" s="469"/>
      <c r="C117" s="228" t="s">
        <v>134</v>
      </c>
      <c r="D117" s="517" t="s">
        <v>157</v>
      </c>
      <c r="E117" s="517"/>
      <c r="F117" s="518"/>
      <c r="G117" s="474"/>
      <c r="H117" s="427"/>
      <c r="I117" s="427"/>
      <c r="J117" s="429"/>
      <c r="K117" s="434"/>
      <c r="L117" s="425" t="s">
        <v>400</v>
      </c>
      <c r="M117" s="420"/>
      <c r="N117" s="420">
        <f>IF(L117="■",1,0)</f>
        <v>0</v>
      </c>
      <c r="O117" s="420" t="s">
        <v>268</v>
      </c>
      <c r="P117" s="444"/>
      <c r="Q117" s="431"/>
      <c r="R117" s="425" t="s">
        <v>400</v>
      </c>
      <c r="S117" s="420"/>
      <c r="T117" s="420">
        <f>IF(R117="■",1,0)</f>
        <v>0</v>
      </c>
      <c r="U117" s="420" t="s">
        <v>268</v>
      </c>
      <c r="V117" s="444"/>
      <c r="W117" s="431"/>
      <c r="X117" s="425" t="s">
        <v>400</v>
      </c>
      <c r="Y117" s="420"/>
      <c r="Z117" s="420">
        <f>IF(X117="■",1,0)</f>
        <v>0</v>
      </c>
      <c r="AA117" s="420" t="s">
        <v>268</v>
      </c>
      <c r="AB117" s="444"/>
      <c r="AC117" s="431"/>
      <c r="AD117" s="425" t="s">
        <v>400</v>
      </c>
      <c r="AE117" s="420"/>
      <c r="AF117" s="420">
        <f>IF(AD117="■",1,0)</f>
        <v>0</v>
      </c>
      <c r="AG117" s="420" t="s">
        <v>268</v>
      </c>
      <c r="AH117" s="445"/>
      <c r="AI117" s="416"/>
      <c r="AK117" s="286"/>
      <c r="AL117" s="286"/>
    </row>
    <row r="118" spans="1:38">
      <c r="A118" s="304"/>
      <c r="B118" s="470"/>
      <c r="C118" s="224"/>
      <c r="D118" s="503" t="s">
        <v>337</v>
      </c>
      <c r="E118" s="503"/>
      <c r="F118" s="504"/>
      <c r="G118" s="475"/>
      <c r="H118" s="428"/>
      <c r="I118" s="428"/>
      <c r="J118" s="430"/>
      <c r="K118" s="435"/>
      <c r="L118" s="426"/>
      <c r="M118" s="421"/>
      <c r="N118" s="421"/>
      <c r="O118" s="421"/>
      <c r="P118" s="424"/>
      <c r="Q118" s="432"/>
      <c r="R118" s="426"/>
      <c r="S118" s="421"/>
      <c r="T118" s="421"/>
      <c r="U118" s="421"/>
      <c r="V118" s="424"/>
      <c r="W118" s="432"/>
      <c r="X118" s="426"/>
      <c r="Y118" s="421"/>
      <c r="Z118" s="421"/>
      <c r="AA118" s="421"/>
      <c r="AB118" s="424"/>
      <c r="AC118" s="432"/>
      <c r="AD118" s="426"/>
      <c r="AE118" s="421"/>
      <c r="AF118" s="421"/>
      <c r="AG118" s="421"/>
      <c r="AH118" s="447"/>
      <c r="AI118" s="418"/>
      <c r="AK118" s="286"/>
      <c r="AL118" s="286"/>
    </row>
    <row r="119" spans="1:38">
      <c r="A119" s="302">
        <v>5</v>
      </c>
      <c r="B119" s="468" t="s">
        <v>46</v>
      </c>
      <c r="C119" s="228" t="s">
        <v>122</v>
      </c>
      <c r="D119" s="517" t="s">
        <v>462</v>
      </c>
      <c r="E119" s="517"/>
      <c r="F119" s="518"/>
      <c r="G119" s="474"/>
      <c r="H119" s="427"/>
      <c r="I119" s="427"/>
      <c r="J119" s="429"/>
      <c r="K119" s="434"/>
      <c r="L119" s="425" t="s">
        <v>400</v>
      </c>
      <c r="M119" s="420"/>
      <c r="N119" s="420">
        <f>IF(L119="■",1,0)</f>
        <v>0</v>
      </c>
      <c r="O119" s="420" t="s">
        <v>268</v>
      </c>
      <c r="P119" s="444"/>
      <c r="Q119" s="431"/>
      <c r="R119" s="425" t="s">
        <v>400</v>
      </c>
      <c r="S119" s="420"/>
      <c r="T119" s="420">
        <f>IF(R119="■",1,0)</f>
        <v>0</v>
      </c>
      <c r="U119" s="420" t="s">
        <v>268</v>
      </c>
      <c r="V119" s="444"/>
      <c r="W119" s="431"/>
      <c r="X119" s="425" t="s">
        <v>400</v>
      </c>
      <c r="Y119" s="420"/>
      <c r="Z119" s="420">
        <f>IF(X119="■",1,0)</f>
        <v>0</v>
      </c>
      <c r="AA119" s="420" t="s">
        <v>268</v>
      </c>
      <c r="AB119" s="444"/>
      <c r="AC119" s="431"/>
      <c r="AD119" s="425" t="s">
        <v>400</v>
      </c>
      <c r="AE119" s="420"/>
      <c r="AF119" s="420">
        <f>IF(AD119="■",1,0)</f>
        <v>0</v>
      </c>
      <c r="AG119" s="420" t="s">
        <v>268</v>
      </c>
      <c r="AH119" s="445"/>
      <c r="AI119" s="416"/>
      <c r="AK119" s="286"/>
      <c r="AL119" s="286"/>
    </row>
    <row r="120" spans="1:38" ht="36" customHeight="1">
      <c r="A120" s="303"/>
      <c r="B120" s="469"/>
      <c r="C120" s="219"/>
      <c r="D120" s="220" t="s">
        <v>129</v>
      </c>
      <c r="E120" s="501" t="s">
        <v>158</v>
      </c>
      <c r="F120" s="502"/>
      <c r="G120" s="526"/>
      <c r="H120" s="441"/>
      <c r="I120" s="441"/>
      <c r="J120" s="442"/>
      <c r="K120" s="436"/>
      <c r="L120" s="464"/>
      <c r="M120" s="422"/>
      <c r="N120" s="422"/>
      <c r="O120" s="422"/>
      <c r="P120" s="437"/>
      <c r="Q120" s="433"/>
      <c r="R120" s="464"/>
      <c r="S120" s="422"/>
      <c r="T120" s="422"/>
      <c r="U120" s="422"/>
      <c r="V120" s="437"/>
      <c r="W120" s="433"/>
      <c r="X120" s="464"/>
      <c r="Y120" s="422"/>
      <c r="Z120" s="422"/>
      <c r="AA120" s="422"/>
      <c r="AB120" s="437"/>
      <c r="AC120" s="433"/>
      <c r="AD120" s="464"/>
      <c r="AE120" s="422"/>
      <c r="AF120" s="422"/>
      <c r="AG120" s="422"/>
      <c r="AH120" s="446"/>
      <c r="AI120" s="417"/>
      <c r="AK120" s="286"/>
      <c r="AL120" s="286"/>
    </row>
    <row r="121" spans="1:38" ht="18" customHeight="1">
      <c r="A121" s="303"/>
      <c r="B121" s="469"/>
      <c r="C121" s="224"/>
      <c r="D121" s="225" t="s">
        <v>130</v>
      </c>
      <c r="E121" s="503" t="s">
        <v>146</v>
      </c>
      <c r="F121" s="504"/>
      <c r="G121" s="475"/>
      <c r="H121" s="428"/>
      <c r="I121" s="428"/>
      <c r="J121" s="430"/>
      <c r="K121" s="435"/>
      <c r="L121" s="426"/>
      <c r="M121" s="421"/>
      <c r="N121" s="421"/>
      <c r="O121" s="421"/>
      <c r="P121" s="424"/>
      <c r="Q121" s="432"/>
      <c r="R121" s="426"/>
      <c r="S121" s="421"/>
      <c r="T121" s="421"/>
      <c r="U121" s="421"/>
      <c r="V121" s="424"/>
      <c r="W121" s="432"/>
      <c r="X121" s="426"/>
      <c r="Y121" s="421"/>
      <c r="Z121" s="421"/>
      <c r="AA121" s="421"/>
      <c r="AB121" s="424"/>
      <c r="AC121" s="432"/>
      <c r="AD121" s="426"/>
      <c r="AE121" s="421"/>
      <c r="AF121" s="421"/>
      <c r="AG121" s="421"/>
      <c r="AH121" s="447"/>
      <c r="AI121" s="418"/>
      <c r="AK121" s="286"/>
      <c r="AL121" s="286"/>
    </row>
    <row r="122" spans="1:38">
      <c r="A122" s="303"/>
      <c r="B122" s="469"/>
      <c r="C122" s="228" t="s">
        <v>123</v>
      </c>
      <c r="D122" s="517" t="s">
        <v>463</v>
      </c>
      <c r="E122" s="517"/>
      <c r="F122" s="518"/>
      <c r="G122" s="425" t="s">
        <v>400</v>
      </c>
      <c r="H122" s="420">
        <f>IF(G122="■",1,0)</f>
        <v>0</v>
      </c>
      <c r="I122" s="420" t="s">
        <v>269</v>
      </c>
      <c r="J122" s="423" t="s">
        <v>400</v>
      </c>
      <c r="K122" s="431">
        <f>IF(J122="■",1,0)</f>
        <v>0</v>
      </c>
      <c r="L122" s="425" t="s">
        <v>400</v>
      </c>
      <c r="M122" s="420">
        <f>IF(L122="■",1,0)</f>
        <v>0</v>
      </c>
      <c r="N122" s="420"/>
      <c r="O122" s="420" t="s">
        <v>269</v>
      </c>
      <c r="P122" s="423" t="s">
        <v>400</v>
      </c>
      <c r="Q122" s="431">
        <f>IF(P122="■",1,0)</f>
        <v>0</v>
      </c>
      <c r="R122" s="425" t="s">
        <v>400</v>
      </c>
      <c r="S122" s="420">
        <f>IF(R122="■",1,0)</f>
        <v>0</v>
      </c>
      <c r="T122" s="420"/>
      <c r="U122" s="420" t="s">
        <v>269</v>
      </c>
      <c r="V122" s="423" t="s">
        <v>400</v>
      </c>
      <c r="W122" s="431">
        <f>IF(V122="■",1,0)</f>
        <v>0</v>
      </c>
      <c r="X122" s="425" t="s">
        <v>400</v>
      </c>
      <c r="Y122" s="420">
        <f>IF(X122="■",1,0)</f>
        <v>0</v>
      </c>
      <c r="Z122" s="420"/>
      <c r="AA122" s="420" t="s">
        <v>269</v>
      </c>
      <c r="AB122" s="423" t="s">
        <v>400</v>
      </c>
      <c r="AC122" s="431">
        <f>IF(AB122="■",1,0)</f>
        <v>0</v>
      </c>
      <c r="AD122" s="425" t="s">
        <v>400</v>
      </c>
      <c r="AE122" s="420">
        <f>IF(AD122="■",1,0)</f>
        <v>0</v>
      </c>
      <c r="AF122" s="420"/>
      <c r="AG122" s="420" t="s">
        <v>269</v>
      </c>
      <c r="AH122" s="491" t="s">
        <v>400</v>
      </c>
      <c r="AI122" s="416">
        <f>IF(AH122="■",1,0)</f>
        <v>0</v>
      </c>
      <c r="AK122" s="286"/>
      <c r="AL122" s="286"/>
    </row>
    <row r="123" spans="1:38" ht="36.6" customHeight="1">
      <c r="A123" s="303"/>
      <c r="B123" s="469"/>
      <c r="C123" s="219"/>
      <c r="D123" s="220" t="s">
        <v>129</v>
      </c>
      <c r="E123" s="501" t="s">
        <v>495</v>
      </c>
      <c r="F123" s="502"/>
      <c r="G123" s="464"/>
      <c r="H123" s="422"/>
      <c r="I123" s="422"/>
      <c r="J123" s="437"/>
      <c r="K123" s="433"/>
      <c r="L123" s="464"/>
      <c r="M123" s="422"/>
      <c r="N123" s="422"/>
      <c r="O123" s="422"/>
      <c r="P123" s="437"/>
      <c r="Q123" s="433"/>
      <c r="R123" s="464"/>
      <c r="S123" s="422"/>
      <c r="T123" s="422"/>
      <c r="U123" s="422"/>
      <c r="V123" s="437"/>
      <c r="W123" s="433"/>
      <c r="X123" s="464"/>
      <c r="Y123" s="422"/>
      <c r="Z123" s="422"/>
      <c r="AA123" s="422"/>
      <c r="AB123" s="437"/>
      <c r="AC123" s="433"/>
      <c r="AD123" s="464"/>
      <c r="AE123" s="422"/>
      <c r="AF123" s="422"/>
      <c r="AG123" s="422"/>
      <c r="AH123" s="446"/>
      <c r="AI123" s="417"/>
      <c r="AK123" s="286"/>
      <c r="AL123" s="286"/>
    </row>
    <row r="124" spans="1:38" ht="37.200000000000003" customHeight="1">
      <c r="A124" s="303"/>
      <c r="B124" s="469"/>
      <c r="C124" s="224"/>
      <c r="D124" s="226" t="s">
        <v>130</v>
      </c>
      <c r="E124" s="503" t="s">
        <v>497</v>
      </c>
      <c r="F124" s="504"/>
      <c r="G124" s="426"/>
      <c r="H124" s="421"/>
      <c r="I124" s="421"/>
      <c r="J124" s="424"/>
      <c r="K124" s="432"/>
      <c r="L124" s="426"/>
      <c r="M124" s="421"/>
      <c r="N124" s="421"/>
      <c r="O124" s="421"/>
      <c r="P124" s="424"/>
      <c r="Q124" s="432"/>
      <c r="R124" s="426"/>
      <c r="S124" s="421"/>
      <c r="T124" s="421"/>
      <c r="U124" s="421"/>
      <c r="V124" s="424"/>
      <c r="W124" s="432"/>
      <c r="X124" s="426"/>
      <c r="Y124" s="421"/>
      <c r="Z124" s="421"/>
      <c r="AA124" s="421"/>
      <c r="AB124" s="424"/>
      <c r="AC124" s="432"/>
      <c r="AD124" s="426"/>
      <c r="AE124" s="421"/>
      <c r="AF124" s="421"/>
      <c r="AG124" s="421"/>
      <c r="AH124" s="447"/>
      <c r="AI124" s="418"/>
      <c r="AK124" s="286"/>
      <c r="AL124" s="286"/>
    </row>
    <row r="125" spans="1:38">
      <c r="A125" s="303"/>
      <c r="B125" s="469"/>
      <c r="C125" s="228" t="s">
        <v>124</v>
      </c>
      <c r="D125" s="517" t="s">
        <v>160</v>
      </c>
      <c r="E125" s="517"/>
      <c r="F125" s="518"/>
      <c r="G125" s="474"/>
      <c r="H125" s="427"/>
      <c r="I125" s="427"/>
      <c r="J125" s="429"/>
      <c r="K125" s="434"/>
      <c r="L125" s="425" t="s">
        <v>400</v>
      </c>
      <c r="M125" s="420"/>
      <c r="N125" s="420">
        <f>IF(L125="■",1,0)</f>
        <v>0</v>
      </c>
      <c r="O125" s="420" t="s">
        <v>268</v>
      </c>
      <c r="P125" s="444"/>
      <c r="Q125" s="431"/>
      <c r="R125" s="425" t="s">
        <v>400</v>
      </c>
      <c r="S125" s="420"/>
      <c r="T125" s="420">
        <f>IF(R125="■",1,0)</f>
        <v>0</v>
      </c>
      <c r="U125" s="420" t="s">
        <v>268</v>
      </c>
      <c r="V125" s="444"/>
      <c r="W125" s="431"/>
      <c r="X125" s="425" t="s">
        <v>400</v>
      </c>
      <c r="Y125" s="420"/>
      <c r="Z125" s="420">
        <f>IF(X125="■",1,0)</f>
        <v>0</v>
      </c>
      <c r="AA125" s="420" t="s">
        <v>268</v>
      </c>
      <c r="AB125" s="444"/>
      <c r="AC125" s="431"/>
      <c r="AD125" s="425" t="s">
        <v>400</v>
      </c>
      <c r="AE125" s="420"/>
      <c r="AF125" s="420">
        <f>IF(AD125="■",1,0)</f>
        <v>0</v>
      </c>
      <c r="AG125" s="420" t="s">
        <v>268</v>
      </c>
      <c r="AH125" s="445"/>
      <c r="AI125" s="416"/>
      <c r="AK125" s="286"/>
      <c r="AL125" s="286"/>
    </row>
    <row r="126" spans="1:38">
      <c r="A126" s="303"/>
      <c r="B126" s="469"/>
      <c r="C126" s="224"/>
      <c r="D126" s="503" t="s">
        <v>159</v>
      </c>
      <c r="E126" s="503"/>
      <c r="F126" s="504"/>
      <c r="G126" s="475"/>
      <c r="H126" s="428"/>
      <c r="I126" s="428"/>
      <c r="J126" s="430"/>
      <c r="K126" s="435"/>
      <c r="L126" s="426"/>
      <c r="M126" s="421"/>
      <c r="N126" s="421"/>
      <c r="O126" s="421"/>
      <c r="P126" s="424"/>
      <c r="Q126" s="432"/>
      <c r="R126" s="426"/>
      <c r="S126" s="421"/>
      <c r="T126" s="421"/>
      <c r="U126" s="421"/>
      <c r="V126" s="424"/>
      <c r="W126" s="432"/>
      <c r="X126" s="426"/>
      <c r="Y126" s="421"/>
      <c r="Z126" s="421"/>
      <c r="AA126" s="421"/>
      <c r="AB126" s="424"/>
      <c r="AC126" s="432"/>
      <c r="AD126" s="426"/>
      <c r="AE126" s="421"/>
      <c r="AF126" s="421"/>
      <c r="AG126" s="421"/>
      <c r="AH126" s="447"/>
      <c r="AI126" s="418"/>
      <c r="AK126" s="286"/>
      <c r="AL126" s="286"/>
    </row>
    <row r="127" spans="1:38">
      <c r="A127" s="303"/>
      <c r="B127" s="469"/>
      <c r="C127" s="228" t="s">
        <v>126</v>
      </c>
      <c r="D127" s="517" t="s">
        <v>338</v>
      </c>
      <c r="E127" s="517"/>
      <c r="F127" s="518"/>
      <c r="G127" s="474"/>
      <c r="H127" s="427"/>
      <c r="I127" s="427"/>
      <c r="J127" s="429"/>
      <c r="K127" s="434"/>
      <c r="L127" s="425" t="s">
        <v>400</v>
      </c>
      <c r="M127" s="420"/>
      <c r="N127" s="420">
        <f>IF(L127="■",1,0)</f>
        <v>0</v>
      </c>
      <c r="O127" s="420" t="s">
        <v>268</v>
      </c>
      <c r="P127" s="444"/>
      <c r="Q127" s="431"/>
      <c r="R127" s="425" t="s">
        <v>400</v>
      </c>
      <c r="S127" s="420"/>
      <c r="T127" s="420">
        <f>IF(R127="■",1,0)</f>
        <v>0</v>
      </c>
      <c r="U127" s="420" t="s">
        <v>268</v>
      </c>
      <c r="V127" s="444"/>
      <c r="W127" s="431"/>
      <c r="X127" s="425" t="s">
        <v>400</v>
      </c>
      <c r="Y127" s="420">
        <f>IF(X127="■",1,0)</f>
        <v>0</v>
      </c>
      <c r="Z127" s="420"/>
      <c r="AA127" s="420" t="s">
        <v>269</v>
      </c>
      <c r="AB127" s="423" t="s">
        <v>400</v>
      </c>
      <c r="AC127" s="431">
        <f>IF(AB127="■",1,0)</f>
        <v>0</v>
      </c>
      <c r="AD127" s="425" t="s">
        <v>400</v>
      </c>
      <c r="AE127" s="420">
        <f>IF(AD127="■",1,0)</f>
        <v>0</v>
      </c>
      <c r="AF127" s="420"/>
      <c r="AG127" s="420" t="s">
        <v>269</v>
      </c>
      <c r="AH127" s="491" t="s">
        <v>400</v>
      </c>
      <c r="AI127" s="416">
        <f>IF(AH127="■",1,0)</f>
        <v>0</v>
      </c>
      <c r="AK127" s="286"/>
      <c r="AL127" s="286"/>
    </row>
    <row r="128" spans="1:38">
      <c r="A128" s="303"/>
      <c r="B128" s="469"/>
      <c r="C128" s="224"/>
      <c r="D128" s="503" t="s">
        <v>339</v>
      </c>
      <c r="E128" s="503"/>
      <c r="F128" s="504"/>
      <c r="G128" s="475"/>
      <c r="H128" s="428"/>
      <c r="I128" s="428"/>
      <c r="J128" s="430"/>
      <c r="K128" s="435"/>
      <c r="L128" s="426"/>
      <c r="M128" s="421"/>
      <c r="N128" s="421"/>
      <c r="O128" s="421"/>
      <c r="P128" s="476"/>
      <c r="Q128" s="432"/>
      <c r="R128" s="426"/>
      <c r="S128" s="421"/>
      <c r="T128" s="421"/>
      <c r="U128" s="421"/>
      <c r="V128" s="476"/>
      <c r="W128" s="432"/>
      <c r="X128" s="426"/>
      <c r="Y128" s="421"/>
      <c r="Z128" s="421"/>
      <c r="AA128" s="421"/>
      <c r="AB128" s="424"/>
      <c r="AC128" s="432"/>
      <c r="AD128" s="426"/>
      <c r="AE128" s="421"/>
      <c r="AF128" s="421"/>
      <c r="AG128" s="421"/>
      <c r="AH128" s="447"/>
      <c r="AI128" s="418"/>
      <c r="AK128" s="286"/>
      <c r="AL128" s="286"/>
    </row>
    <row r="129" spans="1:43">
      <c r="A129" s="303"/>
      <c r="B129" s="469"/>
      <c r="C129" s="228" t="s">
        <v>134</v>
      </c>
      <c r="D129" s="517" t="s">
        <v>162</v>
      </c>
      <c r="E129" s="517"/>
      <c r="F129" s="518"/>
      <c r="G129" s="474"/>
      <c r="H129" s="427"/>
      <c r="I129" s="427"/>
      <c r="J129" s="429"/>
      <c r="K129" s="434"/>
      <c r="L129" s="425" t="s">
        <v>400</v>
      </c>
      <c r="M129" s="420"/>
      <c r="N129" s="420">
        <f>IF(L129="■",1,0)</f>
        <v>0</v>
      </c>
      <c r="O129" s="420" t="s">
        <v>268</v>
      </c>
      <c r="P129" s="444"/>
      <c r="Q129" s="431"/>
      <c r="R129" s="425" t="s">
        <v>400</v>
      </c>
      <c r="S129" s="420"/>
      <c r="T129" s="420">
        <f>IF(R129="■",1,0)</f>
        <v>0</v>
      </c>
      <c r="U129" s="420" t="s">
        <v>268</v>
      </c>
      <c r="V129" s="444"/>
      <c r="W129" s="431"/>
      <c r="X129" s="425" t="s">
        <v>400</v>
      </c>
      <c r="Y129" s="420"/>
      <c r="Z129" s="420">
        <f>IF(X129="■",1,0)</f>
        <v>0</v>
      </c>
      <c r="AA129" s="420" t="s">
        <v>268</v>
      </c>
      <c r="AB129" s="444"/>
      <c r="AC129" s="431"/>
      <c r="AD129" s="425" t="s">
        <v>400</v>
      </c>
      <c r="AE129" s="420"/>
      <c r="AF129" s="420">
        <f>IF(AD129="■",1,0)</f>
        <v>0</v>
      </c>
      <c r="AG129" s="420" t="s">
        <v>268</v>
      </c>
      <c r="AH129" s="445"/>
      <c r="AI129" s="416"/>
      <c r="AK129" s="286"/>
      <c r="AL129" s="286"/>
    </row>
    <row r="130" spans="1:43" ht="37.799999999999997" customHeight="1">
      <c r="A130" s="304"/>
      <c r="B130" s="470"/>
      <c r="C130" s="224"/>
      <c r="D130" s="503" t="s">
        <v>161</v>
      </c>
      <c r="E130" s="503"/>
      <c r="F130" s="504"/>
      <c r="G130" s="475"/>
      <c r="H130" s="428"/>
      <c r="I130" s="428"/>
      <c r="J130" s="430"/>
      <c r="K130" s="435"/>
      <c r="L130" s="426"/>
      <c r="M130" s="421"/>
      <c r="N130" s="421"/>
      <c r="O130" s="421"/>
      <c r="P130" s="424"/>
      <c r="Q130" s="432"/>
      <c r="R130" s="426"/>
      <c r="S130" s="421"/>
      <c r="T130" s="421"/>
      <c r="U130" s="421"/>
      <c r="V130" s="424"/>
      <c r="W130" s="432"/>
      <c r="X130" s="426"/>
      <c r="Y130" s="421"/>
      <c r="Z130" s="421"/>
      <c r="AA130" s="421"/>
      <c r="AB130" s="424"/>
      <c r="AC130" s="432"/>
      <c r="AD130" s="426"/>
      <c r="AE130" s="421"/>
      <c r="AF130" s="421"/>
      <c r="AG130" s="421"/>
      <c r="AH130" s="447"/>
      <c r="AI130" s="418"/>
      <c r="AK130" s="286"/>
      <c r="AL130" s="286"/>
    </row>
    <row r="131" spans="1:43">
      <c r="A131" s="302">
        <v>6</v>
      </c>
      <c r="B131" s="468" t="s">
        <v>12</v>
      </c>
      <c r="C131" s="228" t="s">
        <v>122</v>
      </c>
      <c r="D131" s="517" t="s">
        <v>346</v>
      </c>
      <c r="E131" s="517"/>
      <c r="F131" s="518"/>
      <c r="G131" s="474"/>
      <c r="H131" s="427"/>
      <c r="I131" s="427"/>
      <c r="J131" s="429"/>
      <c r="K131" s="434"/>
      <c r="L131" s="425" t="s">
        <v>400</v>
      </c>
      <c r="M131" s="420">
        <f>IF(L131="■",1,0)</f>
        <v>0</v>
      </c>
      <c r="N131" s="420"/>
      <c r="O131" s="420" t="s">
        <v>269</v>
      </c>
      <c r="P131" s="423" t="s">
        <v>400</v>
      </c>
      <c r="Q131" s="431">
        <f>IF(P131="■",1,0)</f>
        <v>0</v>
      </c>
      <c r="R131" s="425" t="s">
        <v>400</v>
      </c>
      <c r="S131" s="420">
        <f>IF(R131="■",1,0)</f>
        <v>0</v>
      </c>
      <c r="T131" s="420"/>
      <c r="U131" s="420" t="s">
        <v>269</v>
      </c>
      <c r="V131" s="423" t="s">
        <v>400</v>
      </c>
      <c r="W131" s="431">
        <f>IF(V131="■",1,0)</f>
        <v>0</v>
      </c>
      <c r="X131" s="425" t="s">
        <v>400</v>
      </c>
      <c r="Y131" s="420">
        <f>IF(X131="■",1,0)</f>
        <v>0</v>
      </c>
      <c r="Z131" s="420"/>
      <c r="AA131" s="420" t="s">
        <v>269</v>
      </c>
      <c r="AB131" s="423" t="s">
        <v>400</v>
      </c>
      <c r="AC131" s="431">
        <f>IF(AB131="■",1,0)</f>
        <v>0</v>
      </c>
      <c r="AD131" s="425" t="s">
        <v>400</v>
      </c>
      <c r="AE131" s="420">
        <f>IF(AD131="■",1,0)</f>
        <v>0</v>
      </c>
      <c r="AF131" s="420"/>
      <c r="AG131" s="420" t="s">
        <v>269</v>
      </c>
      <c r="AH131" s="491" t="s">
        <v>400</v>
      </c>
      <c r="AI131" s="416">
        <f>IF(AH131="■",1,0)</f>
        <v>0</v>
      </c>
      <c r="AK131" s="286"/>
      <c r="AL131" s="286"/>
    </row>
    <row r="132" spans="1:43">
      <c r="A132" s="303"/>
      <c r="B132" s="469"/>
      <c r="C132" s="224"/>
      <c r="D132" s="503" t="s">
        <v>531</v>
      </c>
      <c r="E132" s="503"/>
      <c r="F132" s="504"/>
      <c r="G132" s="475"/>
      <c r="H132" s="428"/>
      <c r="I132" s="428"/>
      <c r="J132" s="430"/>
      <c r="K132" s="435"/>
      <c r="L132" s="426"/>
      <c r="M132" s="421"/>
      <c r="N132" s="421"/>
      <c r="O132" s="421"/>
      <c r="P132" s="424"/>
      <c r="Q132" s="432"/>
      <c r="R132" s="426"/>
      <c r="S132" s="421"/>
      <c r="T132" s="421"/>
      <c r="U132" s="421"/>
      <c r="V132" s="424"/>
      <c r="W132" s="432"/>
      <c r="X132" s="426"/>
      <c r="Y132" s="421"/>
      <c r="Z132" s="421"/>
      <c r="AA132" s="421"/>
      <c r="AB132" s="424"/>
      <c r="AC132" s="432"/>
      <c r="AD132" s="426"/>
      <c r="AE132" s="421"/>
      <c r="AF132" s="421"/>
      <c r="AG132" s="421"/>
      <c r="AH132" s="447"/>
      <c r="AI132" s="418"/>
      <c r="AK132" s="286"/>
      <c r="AL132" s="286"/>
    </row>
    <row r="133" spans="1:43">
      <c r="A133" s="303"/>
      <c r="B133" s="469"/>
      <c r="C133" s="228" t="s">
        <v>123</v>
      </c>
      <c r="D133" s="517" t="s">
        <v>163</v>
      </c>
      <c r="E133" s="517"/>
      <c r="F133" s="518"/>
      <c r="G133" s="474"/>
      <c r="H133" s="427"/>
      <c r="I133" s="427"/>
      <c r="J133" s="429"/>
      <c r="K133" s="431"/>
      <c r="L133" s="425" t="s">
        <v>400</v>
      </c>
      <c r="M133" s="420"/>
      <c r="N133" s="420">
        <f>IF(L133="■",1,0)</f>
        <v>0</v>
      </c>
      <c r="O133" s="420" t="s">
        <v>268</v>
      </c>
      <c r="P133" s="444"/>
      <c r="Q133" s="431"/>
      <c r="R133" s="425" t="s">
        <v>400</v>
      </c>
      <c r="S133" s="420"/>
      <c r="T133" s="420">
        <f>IF(R133="■",1,0)</f>
        <v>0</v>
      </c>
      <c r="U133" s="420" t="s">
        <v>268</v>
      </c>
      <c r="V133" s="444"/>
      <c r="W133" s="431"/>
      <c r="X133" s="425" t="s">
        <v>400</v>
      </c>
      <c r="Y133" s="420"/>
      <c r="Z133" s="420">
        <f>IF(X133="■",1,0)</f>
        <v>0</v>
      </c>
      <c r="AA133" s="420" t="s">
        <v>268</v>
      </c>
      <c r="AB133" s="444"/>
      <c r="AC133" s="431"/>
      <c r="AD133" s="425" t="s">
        <v>400</v>
      </c>
      <c r="AE133" s="420"/>
      <c r="AF133" s="420">
        <f>IF(AD133="■",1,0)</f>
        <v>0</v>
      </c>
      <c r="AG133" s="420" t="s">
        <v>268</v>
      </c>
      <c r="AH133" s="445"/>
      <c r="AI133" s="416"/>
      <c r="AK133" s="286"/>
      <c r="AL133" s="286"/>
    </row>
    <row r="134" spans="1:43" ht="37.799999999999997" customHeight="1">
      <c r="A134" s="303"/>
      <c r="B134" s="469"/>
      <c r="C134" s="224"/>
      <c r="D134" s="503" t="s">
        <v>498</v>
      </c>
      <c r="E134" s="503"/>
      <c r="F134" s="504"/>
      <c r="G134" s="475"/>
      <c r="H134" s="428"/>
      <c r="I134" s="428"/>
      <c r="J134" s="430"/>
      <c r="K134" s="432"/>
      <c r="L134" s="426"/>
      <c r="M134" s="421"/>
      <c r="N134" s="421"/>
      <c r="O134" s="421"/>
      <c r="P134" s="424"/>
      <c r="Q134" s="432"/>
      <c r="R134" s="426"/>
      <c r="S134" s="421"/>
      <c r="T134" s="421"/>
      <c r="U134" s="421"/>
      <c r="V134" s="424"/>
      <c r="W134" s="432"/>
      <c r="X134" s="426"/>
      <c r="Y134" s="421"/>
      <c r="Z134" s="421"/>
      <c r="AA134" s="421"/>
      <c r="AB134" s="424"/>
      <c r="AC134" s="432"/>
      <c r="AD134" s="426"/>
      <c r="AE134" s="421"/>
      <c r="AF134" s="421"/>
      <c r="AG134" s="421"/>
      <c r="AH134" s="447"/>
      <c r="AI134" s="418"/>
      <c r="AK134" s="286"/>
      <c r="AL134" s="286"/>
      <c r="AM134" s="198"/>
      <c r="AN134" s="198"/>
      <c r="AO134" s="198"/>
      <c r="AP134" s="198"/>
      <c r="AQ134" s="198"/>
    </row>
    <row r="135" spans="1:43">
      <c r="A135" s="303"/>
      <c r="B135" s="469"/>
      <c r="C135" s="228" t="s">
        <v>124</v>
      </c>
      <c r="D135" s="517" t="s">
        <v>167</v>
      </c>
      <c r="E135" s="517"/>
      <c r="F135" s="518"/>
      <c r="G135" s="474"/>
      <c r="H135" s="427"/>
      <c r="I135" s="427"/>
      <c r="J135" s="429"/>
      <c r="K135" s="434"/>
      <c r="L135" s="425" t="s">
        <v>400</v>
      </c>
      <c r="M135" s="420"/>
      <c r="N135" s="420">
        <f>IF(L135="■",1,0)</f>
        <v>0</v>
      </c>
      <c r="O135" s="420" t="s">
        <v>268</v>
      </c>
      <c r="P135" s="444"/>
      <c r="Q135" s="431"/>
      <c r="R135" s="425" t="s">
        <v>400</v>
      </c>
      <c r="S135" s="420"/>
      <c r="T135" s="420">
        <f>IF(R135="■",1,0)</f>
        <v>0</v>
      </c>
      <c r="U135" s="420" t="s">
        <v>268</v>
      </c>
      <c r="V135" s="444"/>
      <c r="W135" s="431"/>
      <c r="X135" s="425" t="s">
        <v>400</v>
      </c>
      <c r="Y135" s="420"/>
      <c r="Z135" s="420">
        <f>IF(X135="■",1,0)</f>
        <v>0</v>
      </c>
      <c r="AA135" s="420" t="s">
        <v>268</v>
      </c>
      <c r="AB135" s="444"/>
      <c r="AC135" s="431"/>
      <c r="AD135" s="425" t="s">
        <v>400</v>
      </c>
      <c r="AE135" s="420"/>
      <c r="AF135" s="420">
        <f>IF(AD135="■",1,0)</f>
        <v>0</v>
      </c>
      <c r="AG135" s="420" t="s">
        <v>268</v>
      </c>
      <c r="AH135" s="445"/>
      <c r="AI135" s="416"/>
      <c r="AK135" s="286"/>
      <c r="AL135" s="286"/>
    </row>
    <row r="136" spans="1:43" ht="18" customHeight="1">
      <c r="A136" s="303"/>
      <c r="B136" s="469"/>
      <c r="C136" s="224"/>
      <c r="D136" s="503" t="s">
        <v>164</v>
      </c>
      <c r="E136" s="503"/>
      <c r="F136" s="504"/>
      <c r="G136" s="475"/>
      <c r="H136" s="428"/>
      <c r="I136" s="428"/>
      <c r="J136" s="430"/>
      <c r="K136" s="435"/>
      <c r="L136" s="426"/>
      <c r="M136" s="421"/>
      <c r="N136" s="421"/>
      <c r="O136" s="421"/>
      <c r="P136" s="424"/>
      <c r="Q136" s="432"/>
      <c r="R136" s="426"/>
      <c r="S136" s="421"/>
      <c r="T136" s="421"/>
      <c r="U136" s="421"/>
      <c r="V136" s="424"/>
      <c r="W136" s="432"/>
      <c r="X136" s="426"/>
      <c r="Y136" s="421"/>
      <c r="Z136" s="421"/>
      <c r="AA136" s="421"/>
      <c r="AB136" s="424"/>
      <c r="AC136" s="432"/>
      <c r="AD136" s="426"/>
      <c r="AE136" s="421"/>
      <c r="AF136" s="421"/>
      <c r="AG136" s="421"/>
      <c r="AH136" s="447"/>
      <c r="AI136" s="418"/>
      <c r="AK136" s="286"/>
      <c r="AL136" s="286"/>
    </row>
    <row r="137" spans="1:43">
      <c r="A137" s="303"/>
      <c r="B137" s="469"/>
      <c r="C137" s="228" t="s">
        <v>126</v>
      </c>
      <c r="D137" s="517" t="s">
        <v>168</v>
      </c>
      <c r="E137" s="517"/>
      <c r="F137" s="518"/>
      <c r="G137" s="474"/>
      <c r="H137" s="427"/>
      <c r="I137" s="427"/>
      <c r="J137" s="429"/>
      <c r="K137" s="434"/>
      <c r="L137" s="425" t="s">
        <v>400</v>
      </c>
      <c r="M137" s="420"/>
      <c r="N137" s="420">
        <f>IF(L137="■",1,0)</f>
        <v>0</v>
      </c>
      <c r="O137" s="420" t="s">
        <v>268</v>
      </c>
      <c r="P137" s="444"/>
      <c r="Q137" s="431"/>
      <c r="R137" s="425" t="s">
        <v>400</v>
      </c>
      <c r="S137" s="420"/>
      <c r="T137" s="420">
        <f>IF(R137="■",1,0)</f>
        <v>0</v>
      </c>
      <c r="U137" s="420" t="s">
        <v>268</v>
      </c>
      <c r="V137" s="444"/>
      <c r="W137" s="431"/>
      <c r="X137" s="425" t="s">
        <v>400</v>
      </c>
      <c r="Y137" s="420"/>
      <c r="Z137" s="420">
        <f>IF(X137="■",1,0)</f>
        <v>0</v>
      </c>
      <c r="AA137" s="420" t="s">
        <v>268</v>
      </c>
      <c r="AB137" s="444"/>
      <c r="AC137" s="431"/>
      <c r="AD137" s="425" t="s">
        <v>400</v>
      </c>
      <c r="AE137" s="420"/>
      <c r="AF137" s="420">
        <f>IF(AD137="■",1,0)</f>
        <v>0</v>
      </c>
      <c r="AG137" s="420" t="s">
        <v>268</v>
      </c>
      <c r="AH137" s="445"/>
      <c r="AI137" s="416"/>
      <c r="AK137" s="286"/>
      <c r="AL137" s="286"/>
    </row>
    <row r="138" spans="1:43" ht="37.799999999999997" customHeight="1">
      <c r="A138" s="303"/>
      <c r="B138" s="469"/>
      <c r="C138" s="224"/>
      <c r="D138" s="503" t="s">
        <v>165</v>
      </c>
      <c r="E138" s="503"/>
      <c r="F138" s="504"/>
      <c r="G138" s="475"/>
      <c r="H138" s="428"/>
      <c r="I138" s="428"/>
      <c r="J138" s="430"/>
      <c r="K138" s="435"/>
      <c r="L138" s="426"/>
      <c r="M138" s="421"/>
      <c r="N138" s="421"/>
      <c r="O138" s="421"/>
      <c r="P138" s="424"/>
      <c r="Q138" s="432"/>
      <c r="R138" s="426"/>
      <c r="S138" s="421"/>
      <c r="T138" s="421"/>
      <c r="U138" s="421"/>
      <c r="V138" s="424"/>
      <c r="W138" s="432"/>
      <c r="X138" s="426"/>
      <c r="Y138" s="421"/>
      <c r="Z138" s="421"/>
      <c r="AA138" s="421"/>
      <c r="AB138" s="424"/>
      <c r="AC138" s="432"/>
      <c r="AD138" s="426"/>
      <c r="AE138" s="421"/>
      <c r="AF138" s="421"/>
      <c r="AG138" s="421"/>
      <c r="AH138" s="447"/>
      <c r="AI138" s="418"/>
      <c r="AK138" s="286"/>
      <c r="AL138" s="286"/>
    </row>
    <row r="139" spans="1:43">
      <c r="A139" s="303"/>
      <c r="B139" s="469"/>
      <c r="C139" s="228" t="s">
        <v>134</v>
      </c>
      <c r="D139" s="517" t="s">
        <v>169</v>
      </c>
      <c r="E139" s="517"/>
      <c r="F139" s="518"/>
      <c r="G139" s="474"/>
      <c r="H139" s="427"/>
      <c r="I139" s="427"/>
      <c r="J139" s="429"/>
      <c r="K139" s="434"/>
      <c r="L139" s="425" t="s">
        <v>400</v>
      </c>
      <c r="M139" s="420"/>
      <c r="N139" s="420">
        <f>IF(L139="■",1,0)</f>
        <v>0</v>
      </c>
      <c r="O139" s="420" t="s">
        <v>268</v>
      </c>
      <c r="P139" s="444"/>
      <c r="Q139" s="431"/>
      <c r="R139" s="425" t="s">
        <v>400</v>
      </c>
      <c r="S139" s="420"/>
      <c r="T139" s="420">
        <f>IF(R139="■",1,0)</f>
        <v>0</v>
      </c>
      <c r="U139" s="420" t="s">
        <v>268</v>
      </c>
      <c r="V139" s="444"/>
      <c r="W139" s="431"/>
      <c r="X139" s="425" t="s">
        <v>400</v>
      </c>
      <c r="Y139" s="420"/>
      <c r="Z139" s="420">
        <f>IF(X139="■",1,0)</f>
        <v>0</v>
      </c>
      <c r="AA139" s="420" t="s">
        <v>268</v>
      </c>
      <c r="AB139" s="444"/>
      <c r="AC139" s="431"/>
      <c r="AD139" s="425" t="s">
        <v>400</v>
      </c>
      <c r="AE139" s="420"/>
      <c r="AF139" s="420">
        <f>IF(AD139="■",1,0)</f>
        <v>0</v>
      </c>
      <c r="AG139" s="420" t="s">
        <v>268</v>
      </c>
      <c r="AH139" s="445"/>
      <c r="AI139" s="416"/>
      <c r="AK139" s="286"/>
      <c r="AL139" s="286"/>
    </row>
    <row r="140" spans="1:43" ht="36" customHeight="1">
      <c r="A140" s="303"/>
      <c r="B140" s="469"/>
      <c r="C140" s="224"/>
      <c r="D140" s="503" t="s">
        <v>166</v>
      </c>
      <c r="E140" s="503"/>
      <c r="F140" s="504"/>
      <c r="G140" s="475"/>
      <c r="H140" s="428"/>
      <c r="I140" s="428"/>
      <c r="J140" s="430"/>
      <c r="K140" s="435"/>
      <c r="L140" s="426"/>
      <c r="M140" s="421"/>
      <c r="N140" s="421"/>
      <c r="O140" s="421"/>
      <c r="P140" s="424"/>
      <c r="Q140" s="432"/>
      <c r="R140" s="426"/>
      <c r="S140" s="421"/>
      <c r="T140" s="421"/>
      <c r="U140" s="421"/>
      <c r="V140" s="424"/>
      <c r="W140" s="432"/>
      <c r="X140" s="426"/>
      <c r="Y140" s="421"/>
      <c r="Z140" s="421"/>
      <c r="AA140" s="421"/>
      <c r="AB140" s="424"/>
      <c r="AC140" s="432"/>
      <c r="AD140" s="426"/>
      <c r="AE140" s="421"/>
      <c r="AF140" s="421"/>
      <c r="AG140" s="421"/>
      <c r="AH140" s="447"/>
      <c r="AI140" s="418"/>
      <c r="AK140" s="286"/>
      <c r="AL140" s="286"/>
    </row>
    <row r="141" spans="1:43" ht="22.2" customHeight="1">
      <c r="A141" s="302">
        <v>7</v>
      </c>
      <c r="B141" s="468" t="s">
        <v>13</v>
      </c>
      <c r="C141" s="228"/>
      <c r="D141" s="517" t="s">
        <v>172</v>
      </c>
      <c r="E141" s="517"/>
      <c r="F141" s="518"/>
      <c r="G141" s="425" t="s">
        <v>400</v>
      </c>
      <c r="H141" s="420">
        <f>IF(G141="■",1,0)</f>
        <v>0</v>
      </c>
      <c r="I141" s="420" t="s">
        <v>269</v>
      </c>
      <c r="J141" s="423" t="s">
        <v>400</v>
      </c>
      <c r="K141" s="431">
        <f>IF(J141="■",1,0)</f>
        <v>0</v>
      </c>
      <c r="L141" s="425" t="s">
        <v>400</v>
      </c>
      <c r="M141" s="420">
        <f>IF(L141="■",1,0)</f>
        <v>0</v>
      </c>
      <c r="N141" s="420"/>
      <c r="O141" s="420" t="s">
        <v>269</v>
      </c>
      <c r="P141" s="423" t="s">
        <v>400</v>
      </c>
      <c r="Q141" s="431">
        <f>IF(P141="■",1,0)</f>
        <v>0</v>
      </c>
      <c r="R141" s="425" t="s">
        <v>400</v>
      </c>
      <c r="S141" s="420">
        <f>IF(R141="■",1,0)</f>
        <v>0</v>
      </c>
      <c r="T141" s="420"/>
      <c r="U141" s="420" t="s">
        <v>269</v>
      </c>
      <c r="V141" s="423" t="s">
        <v>400</v>
      </c>
      <c r="W141" s="431">
        <f>IF(V141="■",1,0)</f>
        <v>0</v>
      </c>
      <c r="X141" s="425" t="s">
        <v>400</v>
      </c>
      <c r="Y141" s="420">
        <f>IF(X141="■",1,0)</f>
        <v>0</v>
      </c>
      <c r="Z141" s="420"/>
      <c r="AA141" s="420" t="s">
        <v>269</v>
      </c>
      <c r="AB141" s="423" t="s">
        <v>400</v>
      </c>
      <c r="AC141" s="431">
        <f>IF(AB141="■",1,0)</f>
        <v>0</v>
      </c>
      <c r="AD141" s="425" t="s">
        <v>400</v>
      </c>
      <c r="AE141" s="420">
        <f>IF(AD141="■",1,0)</f>
        <v>0</v>
      </c>
      <c r="AF141" s="420"/>
      <c r="AG141" s="420" t="s">
        <v>269</v>
      </c>
      <c r="AH141" s="491" t="s">
        <v>400</v>
      </c>
      <c r="AI141" s="416">
        <f>IF(AH141="■",1,0)</f>
        <v>0</v>
      </c>
      <c r="AK141" s="286"/>
      <c r="AL141" s="286"/>
    </row>
    <row r="142" spans="1:43" ht="54" customHeight="1">
      <c r="A142" s="303"/>
      <c r="B142" s="469"/>
      <c r="C142" s="219"/>
      <c r="D142" s="220" t="s">
        <v>129</v>
      </c>
      <c r="E142" s="501" t="s">
        <v>170</v>
      </c>
      <c r="F142" s="502"/>
      <c r="G142" s="464"/>
      <c r="H142" s="422"/>
      <c r="I142" s="422"/>
      <c r="J142" s="437"/>
      <c r="K142" s="433"/>
      <c r="L142" s="464"/>
      <c r="M142" s="422"/>
      <c r="N142" s="422"/>
      <c r="O142" s="422"/>
      <c r="P142" s="437"/>
      <c r="Q142" s="433"/>
      <c r="R142" s="464"/>
      <c r="S142" s="422"/>
      <c r="T142" s="422"/>
      <c r="U142" s="422"/>
      <c r="V142" s="437"/>
      <c r="W142" s="433"/>
      <c r="X142" s="464"/>
      <c r="Y142" s="422"/>
      <c r="Z142" s="422"/>
      <c r="AA142" s="422"/>
      <c r="AB142" s="437"/>
      <c r="AC142" s="433"/>
      <c r="AD142" s="464"/>
      <c r="AE142" s="422"/>
      <c r="AF142" s="422"/>
      <c r="AG142" s="422"/>
      <c r="AH142" s="446"/>
      <c r="AI142" s="417"/>
      <c r="AK142" s="286"/>
      <c r="AL142" s="286"/>
    </row>
    <row r="143" spans="1:43" ht="35.4" customHeight="1">
      <c r="A143" s="303"/>
      <c r="B143" s="469"/>
      <c r="C143" s="219"/>
      <c r="D143" s="220" t="s">
        <v>224</v>
      </c>
      <c r="E143" s="501" t="s">
        <v>171</v>
      </c>
      <c r="F143" s="502"/>
      <c r="G143" s="464"/>
      <c r="H143" s="422"/>
      <c r="I143" s="422"/>
      <c r="J143" s="437"/>
      <c r="K143" s="433"/>
      <c r="L143" s="464"/>
      <c r="M143" s="422"/>
      <c r="N143" s="422"/>
      <c r="O143" s="422"/>
      <c r="P143" s="437"/>
      <c r="Q143" s="433"/>
      <c r="R143" s="464"/>
      <c r="S143" s="422"/>
      <c r="T143" s="422"/>
      <c r="U143" s="422"/>
      <c r="V143" s="437"/>
      <c r="W143" s="433"/>
      <c r="X143" s="464"/>
      <c r="Y143" s="422"/>
      <c r="Z143" s="422"/>
      <c r="AA143" s="422"/>
      <c r="AB143" s="437"/>
      <c r="AC143" s="433"/>
      <c r="AD143" s="464"/>
      <c r="AE143" s="422"/>
      <c r="AF143" s="422"/>
      <c r="AG143" s="422"/>
      <c r="AH143" s="446"/>
      <c r="AI143" s="417"/>
      <c r="AK143" s="286"/>
      <c r="AL143" s="286"/>
    </row>
    <row r="144" spans="1:43" ht="39" customHeight="1">
      <c r="A144" s="304"/>
      <c r="B144" s="470"/>
      <c r="C144" s="224"/>
      <c r="D144" s="226" t="s">
        <v>225</v>
      </c>
      <c r="E144" s="503" t="s">
        <v>340</v>
      </c>
      <c r="F144" s="504"/>
      <c r="G144" s="426"/>
      <c r="H144" s="421"/>
      <c r="I144" s="421"/>
      <c r="J144" s="424"/>
      <c r="K144" s="432"/>
      <c r="L144" s="426"/>
      <c r="M144" s="421"/>
      <c r="N144" s="421"/>
      <c r="O144" s="421"/>
      <c r="P144" s="424"/>
      <c r="Q144" s="432"/>
      <c r="R144" s="426"/>
      <c r="S144" s="421"/>
      <c r="T144" s="421"/>
      <c r="U144" s="421"/>
      <c r="V144" s="424"/>
      <c r="W144" s="432"/>
      <c r="X144" s="426"/>
      <c r="Y144" s="421"/>
      <c r="Z144" s="421"/>
      <c r="AA144" s="421"/>
      <c r="AB144" s="424"/>
      <c r="AC144" s="432"/>
      <c r="AD144" s="426"/>
      <c r="AE144" s="421"/>
      <c r="AF144" s="421"/>
      <c r="AG144" s="421"/>
      <c r="AH144" s="447"/>
      <c r="AI144" s="418"/>
      <c r="AK144" s="286"/>
      <c r="AL144" s="286"/>
    </row>
    <row r="145" spans="1:38" ht="36" customHeight="1">
      <c r="A145" s="302">
        <v>8</v>
      </c>
      <c r="B145" s="468" t="s">
        <v>100</v>
      </c>
      <c r="C145" s="220" t="s">
        <v>122</v>
      </c>
      <c r="D145" s="501" t="s">
        <v>347</v>
      </c>
      <c r="E145" s="501"/>
      <c r="F145" s="502"/>
      <c r="G145" s="474"/>
      <c r="H145" s="427"/>
      <c r="I145" s="427"/>
      <c r="J145" s="429"/>
      <c r="K145" s="434"/>
      <c r="L145" s="425" t="s">
        <v>400</v>
      </c>
      <c r="M145" s="420">
        <f>IF(L145="■",1,0)</f>
        <v>0</v>
      </c>
      <c r="N145" s="420"/>
      <c r="O145" s="420" t="s">
        <v>268</v>
      </c>
      <c r="P145" s="445"/>
      <c r="Q145" s="431">
        <f>IF(P145="■",1,0)</f>
        <v>0</v>
      </c>
      <c r="R145" s="425" t="s">
        <v>400</v>
      </c>
      <c r="S145" s="420"/>
      <c r="T145" s="420">
        <f>IF(R145="■",1,0)</f>
        <v>0</v>
      </c>
      <c r="U145" s="420" t="s">
        <v>268</v>
      </c>
      <c r="V145" s="445"/>
      <c r="W145" s="431"/>
      <c r="X145" s="425" t="s">
        <v>400</v>
      </c>
      <c r="Y145" s="420">
        <f>IF(X145="■",1,0)</f>
        <v>0</v>
      </c>
      <c r="Z145" s="420"/>
      <c r="AA145" s="420" t="s">
        <v>268</v>
      </c>
      <c r="AB145" s="445"/>
      <c r="AC145" s="431">
        <f>IF(AB145="■",1,0)</f>
        <v>0</v>
      </c>
      <c r="AD145" s="425" t="s">
        <v>400</v>
      </c>
      <c r="AE145" s="420"/>
      <c r="AF145" s="420">
        <f>IF(AD145="■",1,0)</f>
        <v>0</v>
      </c>
      <c r="AG145" s="420" t="s">
        <v>268</v>
      </c>
      <c r="AH145" s="445"/>
      <c r="AI145" s="416"/>
      <c r="AK145" s="286"/>
      <c r="AL145" s="286"/>
    </row>
    <row r="146" spans="1:38" ht="72.599999999999994" customHeight="1">
      <c r="A146" s="304"/>
      <c r="B146" s="470"/>
      <c r="C146" s="220" t="s">
        <v>123</v>
      </c>
      <c r="D146" s="501" t="s">
        <v>173</v>
      </c>
      <c r="E146" s="501"/>
      <c r="F146" s="502"/>
      <c r="G146" s="475"/>
      <c r="H146" s="428"/>
      <c r="I146" s="428"/>
      <c r="J146" s="430"/>
      <c r="K146" s="435"/>
      <c r="L146" s="426"/>
      <c r="M146" s="421"/>
      <c r="N146" s="421"/>
      <c r="O146" s="421"/>
      <c r="P146" s="447"/>
      <c r="Q146" s="432"/>
      <c r="R146" s="426"/>
      <c r="S146" s="421"/>
      <c r="T146" s="421"/>
      <c r="U146" s="421"/>
      <c r="V146" s="447"/>
      <c r="W146" s="432"/>
      <c r="X146" s="426"/>
      <c r="Y146" s="421"/>
      <c r="Z146" s="421"/>
      <c r="AA146" s="421"/>
      <c r="AB146" s="447"/>
      <c r="AC146" s="432"/>
      <c r="AD146" s="426"/>
      <c r="AE146" s="421"/>
      <c r="AF146" s="421"/>
      <c r="AG146" s="421"/>
      <c r="AH146" s="447"/>
      <c r="AI146" s="418"/>
      <c r="AK146" s="286"/>
      <c r="AL146" s="286"/>
    </row>
    <row r="147" spans="1:38">
      <c r="A147" s="302">
        <v>9</v>
      </c>
      <c r="B147" s="468" t="s">
        <v>14</v>
      </c>
      <c r="C147" s="228" t="s">
        <v>122</v>
      </c>
      <c r="D147" s="517" t="s">
        <v>176</v>
      </c>
      <c r="E147" s="517"/>
      <c r="F147" s="518"/>
      <c r="G147" s="474"/>
      <c r="H147" s="427"/>
      <c r="I147" s="427"/>
      <c r="J147" s="429"/>
      <c r="K147" s="434"/>
      <c r="L147" s="425" t="s">
        <v>400</v>
      </c>
      <c r="M147" s="420">
        <f>IF(L147="■",1,0)</f>
        <v>0</v>
      </c>
      <c r="N147" s="420"/>
      <c r="O147" s="420" t="s">
        <v>269</v>
      </c>
      <c r="P147" s="423" t="s">
        <v>400</v>
      </c>
      <c r="Q147" s="431">
        <f>IF(P147="■",1,0)</f>
        <v>0</v>
      </c>
      <c r="R147" s="425" t="s">
        <v>400</v>
      </c>
      <c r="S147" s="420"/>
      <c r="T147" s="420">
        <f>IF(R147="■",1,0)</f>
        <v>0</v>
      </c>
      <c r="U147" s="420" t="s">
        <v>268</v>
      </c>
      <c r="V147" s="445"/>
      <c r="W147" s="431"/>
      <c r="X147" s="425" t="s">
        <v>400</v>
      </c>
      <c r="Y147" s="420">
        <f>IF(X147="■",1,0)</f>
        <v>0</v>
      </c>
      <c r="Z147" s="420"/>
      <c r="AA147" s="420" t="s">
        <v>269</v>
      </c>
      <c r="AB147" s="423" t="s">
        <v>400</v>
      </c>
      <c r="AC147" s="431">
        <f>IF(AB147="■",1,0)</f>
        <v>0</v>
      </c>
      <c r="AD147" s="425" t="s">
        <v>400</v>
      </c>
      <c r="AE147" s="420"/>
      <c r="AF147" s="420">
        <f>IF(AD147="■",1,0)</f>
        <v>0</v>
      </c>
      <c r="AG147" s="420" t="s">
        <v>268</v>
      </c>
      <c r="AH147" s="445"/>
      <c r="AI147" s="416"/>
      <c r="AK147" s="286"/>
      <c r="AL147" s="286"/>
    </row>
    <row r="148" spans="1:38" ht="37.200000000000003" customHeight="1">
      <c r="A148" s="303"/>
      <c r="B148" s="469"/>
      <c r="C148" s="219"/>
      <c r="D148" s="501" t="s">
        <v>174</v>
      </c>
      <c r="E148" s="501"/>
      <c r="F148" s="502"/>
      <c r="G148" s="526"/>
      <c r="H148" s="441"/>
      <c r="I148" s="441"/>
      <c r="J148" s="442"/>
      <c r="K148" s="436"/>
      <c r="L148" s="464"/>
      <c r="M148" s="422"/>
      <c r="N148" s="422"/>
      <c r="O148" s="422"/>
      <c r="P148" s="437"/>
      <c r="Q148" s="433"/>
      <c r="R148" s="464"/>
      <c r="S148" s="422"/>
      <c r="T148" s="422"/>
      <c r="U148" s="422"/>
      <c r="V148" s="446"/>
      <c r="W148" s="433"/>
      <c r="X148" s="464"/>
      <c r="Y148" s="422"/>
      <c r="Z148" s="422"/>
      <c r="AA148" s="422"/>
      <c r="AB148" s="437"/>
      <c r="AC148" s="433"/>
      <c r="AD148" s="464"/>
      <c r="AE148" s="422"/>
      <c r="AF148" s="422"/>
      <c r="AG148" s="422"/>
      <c r="AH148" s="446"/>
      <c r="AI148" s="417"/>
      <c r="AK148" s="286"/>
      <c r="AL148" s="286"/>
    </row>
    <row r="149" spans="1:38" ht="54.6" customHeight="1">
      <c r="A149" s="303"/>
      <c r="B149" s="469"/>
      <c r="C149" s="219"/>
      <c r="D149" s="220" t="s">
        <v>223</v>
      </c>
      <c r="E149" s="501" t="s">
        <v>341</v>
      </c>
      <c r="F149" s="502"/>
      <c r="G149" s="526"/>
      <c r="H149" s="441"/>
      <c r="I149" s="441"/>
      <c r="J149" s="442"/>
      <c r="K149" s="436"/>
      <c r="L149" s="464"/>
      <c r="M149" s="422"/>
      <c r="N149" s="422"/>
      <c r="O149" s="422"/>
      <c r="P149" s="437"/>
      <c r="Q149" s="433"/>
      <c r="R149" s="464"/>
      <c r="S149" s="422"/>
      <c r="T149" s="422"/>
      <c r="U149" s="422"/>
      <c r="V149" s="446"/>
      <c r="W149" s="433"/>
      <c r="X149" s="464"/>
      <c r="Y149" s="422"/>
      <c r="Z149" s="422"/>
      <c r="AA149" s="422"/>
      <c r="AB149" s="437"/>
      <c r="AC149" s="433"/>
      <c r="AD149" s="464"/>
      <c r="AE149" s="422"/>
      <c r="AF149" s="422"/>
      <c r="AG149" s="422"/>
      <c r="AH149" s="446"/>
      <c r="AI149" s="417"/>
      <c r="AK149" s="286"/>
      <c r="AL149" s="286"/>
    </row>
    <row r="150" spans="1:38" ht="36">
      <c r="A150" s="303"/>
      <c r="B150" s="469"/>
      <c r="C150" s="219"/>
      <c r="D150" s="220"/>
      <c r="E150" s="220" t="s">
        <v>226</v>
      </c>
      <c r="F150" s="223" t="s">
        <v>342</v>
      </c>
      <c r="G150" s="526"/>
      <c r="H150" s="441"/>
      <c r="I150" s="441"/>
      <c r="J150" s="442"/>
      <c r="K150" s="436"/>
      <c r="L150" s="464"/>
      <c r="M150" s="422"/>
      <c r="N150" s="422"/>
      <c r="O150" s="422"/>
      <c r="P150" s="437"/>
      <c r="Q150" s="433"/>
      <c r="R150" s="464"/>
      <c r="S150" s="422"/>
      <c r="T150" s="422"/>
      <c r="U150" s="422"/>
      <c r="V150" s="446"/>
      <c r="W150" s="433"/>
      <c r="X150" s="464"/>
      <c r="Y150" s="422"/>
      <c r="Z150" s="422"/>
      <c r="AA150" s="422"/>
      <c r="AB150" s="437"/>
      <c r="AC150" s="433"/>
      <c r="AD150" s="464"/>
      <c r="AE150" s="422"/>
      <c r="AF150" s="422"/>
      <c r="AG150" s="422"/>
      <c r="AH150" s="446"/>
      <c r="AI150" s="417"/>
      <c r="AK150" s="286"/>
      <c r="AL150" s="286"/>
    </row>
    <row r="151" spans="1:38" ht="36">
      <c r="A151" s="303"/>
      <c r="B151" s="469"/>
      <c r="C151" s="219"/>
      <c r="D151" s="220"/>
      <c r="E151" s="220" t="s">
        <v>227</v>
      </c>
      <c r="F151" s="223" t="s">
        <v>343</v>
      </c>
      <c r="G151" s="526"/>
      <c r="H151" s="441"/>
      <c r="I151" s="441"/>
      <c r="J151" s="442"/>
      <c r="K151" s="436"/>
      <c r="L151" s="464"/>
      <c r="M151" s="422"/>
      <c r="N151" s="422"/>
      <c r="O151" s="422"/>
      <c r="P151" s="437"/>
      <c r="Q151" s="433"/>
      <c r="R151" s="464"/>
      <c r="S151" s="422"/>
      <c r="T151" s="422"/>
      <c r="U151" s="422"/>
      <c r="V151" s="446"/>
      <c r="W151" s="433"/>
      <c r="X151" s="464"/>
      <c r="Y151" s="422"/>
      <c r="Z151" s="422"/>
      <c r="AA151" s="422"/>
      <c r="AB151" s="437"/>
      <c r="AC151" s="433"/>
      <c r="AD151" s="464"/>
      <c r="AE151" s="422"/>
      <c r="AF151" s="422"/>
      <c r="AG151" s="422"/>
      <c r="AH151" s="446"/>
      <c r="AI151" s="417"/>
      <c r="AK151" s="286"/>
      <c r="AL151" s="286"/>
    </row>
    <row r="152" spans="1:38" ht="36">
      <c r="A152" s="303"/>
      <c r="B152" s="469"/>
      <c r="C152" s="219"/>
      <c r="D152" s="220"/>
      <c r="E152" s="220" t="s">
        <v>228</v>
      </c>
      <c r="F152" s="223" t="s">
        <v>344</v>
      </c>
      <c r="G152" s="526"/>
      <c r="H152" s="441"/>
      <c r="I152" s="441"/>
      <c r="J152" s="442"/>
      <c r="K152" s="436"/>
      <c r="L152" s="464"/>
      <c r="M152" s="422"/>
      <c r="N152" s="422"/>
      <c r="O152" s="422"/>
      <c r="P152" s="437"/>
      <c r="Q152" s="433"/>
      <c r="R152" s="464"/>
      <c r="S152" s="422"/>
      <c r="T152" s="422"/>
      <c r="U152" s="422"/>
      <c r="V152" s="446"/>
      <c r="W152" s="433"/>
      <c r="X152" s="464"/>
      <c r="Y152" s="422"/>
      <c r="Z152" s="422"/>
      <c r="AA152" s="422"/>
      <c r="AB152" s="437"/>
      <c r="AC152" s="433"/>
      <c r="AD152" s="464"/>
      <c r="AE152" s="422"/>
      <c r="AF152" s="422"/>
      <c r="AG152" s="422"/>
      <c r="AH152" s="446"/>
      <c r="AI152" s="417"/>
      <c r="AK152" s="286"/>
      <c r="AL152" s="286"/>
    </row>
    <row r="153" spans="1:38">
      <c r="A153" s="303"/>
      <c r="B153" s="469"/>
      <c r="C153" s="219"/>
      <c r="D153" s="220" t="s">
        <v>224</v>
      </c>
      <c r="E153" s="501" t="s">
        <v>396</v>
      </c>
      <c r="F153" s="502"/>
      <c r="G153" s="526"/>
      <c r="H153" s="441"/>
      <c r="I153" s="441"/>
      <c r="J153" s="442"/>
      <c r="K153" s="436"/>
      <c r="L153" s="464"/>
      <c r="M153" s="422"/>
      <c r="N153" s="422"/>
      <c r="O153" s="422"/>
      <c r="P153" s="437"/>
      <c r="Q153" s="433"/>
      <c r="R153" s="464"/>
      <c r="S153" s="422"/>
      <c r="T153" s="422"/>
      <c r="U153" s="422"/>
      <c r="V153" s="446"/>
      <c r="W153" s="433"/>
      <c r="X153" s="464"/>
      <c r="Y153" s="422"/>
      <c r="Z153" s="422"/>
      <c r="AA153" s="422"/>
      <c r="AB153" s="437"/>
      <c r="AC153" s="433"/>
      <c r="AD153" s="464"/>
      <c r="AE153" s="422"/>
      <c r="AF153" s="422"/>
      <c r="AG153" s="422"/>
      <c r="AH153" s="446"/>
      <c r="AI153" s="417"/>
      <c r="AK153" s="286"/>
      <c r="AL153" s="286"/>
    </row>
    <row r="154" spans="1:38" ht="36.6" customHeight="1">
      <c r="A154" s="303"/>
      <c r="B154" s="469"/>
      <c r="C154" s="224"/>
      <c r="D154" s="226" t="s">
        <v>225</v>
      </c>
      <c r="E154" s="503" t="s">
        <v>345</v>
      </c>
      <c r="F154" s="504"/>
      <c r="G154" s="475"/>
      <c r="H154" s="428"/>
      <c r="I154" s="428"/>
      <c r="J154" s="430"/>
      <c r="K154" s="435"/>
      <c r="L154" s="426"/>
      <c r="M154" s="421"/>
      <c r="N154" s="421"/>
      <c r="O154" s="421"/>
      <c r="P154" s="424"/>
      <c r="Q154" s="432"/>
      <c r="R154" s="426"/>
      <c r="S154" s="421"/>
      <c r="T154" s="421"/>
      <c r="U154" s="421"/>
      <c r="V154" s="447"/>
      <c r="W154" s="432"/>
      <c r="X154" s="426"/>
      <c r="Y154" s="421"/>
      <c r="Z154" s="421"/>
      <c r="AA154" s="421"/>
      <c r="AB154" s="424"/>
      <c r="AC154" s="432"/>
      <c r="AD154" s="426"/>
      <c r="AE154" s="421"/>
      <c r="AF154" s="421"/>
      <c r="AG154" s="421"/>
      <c r="AH154" s="447"/>
      <c r="AI154" s="418"/>
      <c r="AK154" s="286"/>
      <c r="AL154" s="286"/>
    </row>
    <row r="155" spans="1:38">
      <c r="A155" s="303"/>
      <c r="B155" s="469"/>
      <c r="C155" s="228" t="s">
        <v>123</v>
      </c>
      <c r="D155" s="517" t="s">
        <v>148</v>
      </c>
      <c r="E155" s="517"/>
      <c r="F155" s="518"/>
      <c r="G155" s="425" t="s">
        <v>400</v>
      </c>
      <c r="H155" s="420">
        <f>IF(G155="■",1,0)</f>
        <v>0</v>
      </c>
      <c r="I155" s="420" t="s">
        <v>269</v>
      </c>
      <c r="J155" s="423" t="s">
        <v>400</v>
      </c>
      <c r="K155" s="431">
        <f>IF(J155="■",1,0)</f>
        <v>0</v>
      </c>
      <c r="L155" s="425" t="s">
        <v>400</v>
      </c>
      <c r="M155" s="420">
        <f>IF(L155="■",1,0)</f>
        <v>0</v>
      </c>
      <c r="N155" s="420"/>
      <c r="O155" s="420" t="s">
        <v>269</v>
      </c>
      <c r="P155" s="423" t="s">
        <v>400</v>
      </c>
      <c r="Q155" s="431">
        <f>IF(P155="■",1,0)</f>
        <v>0</v>
      </c>
      <c r="R155" s="425" t="s">
        <v>400</v>
      </c>
      <c r="S155" s="420">
        <f>IF(R155="■",1,0)</f>
        <v>0</v>
      </c>
      <c r="T155" s="420"/>
      <c r="U155" s="420" t="s">
        <v>269</v>
      </c>
      <c r="V155" s="423" t="s">
        <v>400</v>
      </c>
      <c r="W155" s="431">
        <f>IF(V155="■",1,0)</f>
        <v>0</v>
      </c>
      <c r="X155" s="425" t="s">
        <v>400</v>
      </c>
      <c r="Y155" s="420">
        <f>IF(X155="■",1,0)</f>
        <v>0</v>
      </c>
      <c r="Z155" s="420"/>
      <c r="AA155" s="420" t="s">
        <v>269</v>
      </c>
      <c r="AB155" s="423" t="s">
        <v>401</v>
      </c>
      <c r="AC155" s="431">
        <f>IF(AB155="■",1,0)</f>
        <v>0</v>
      </c>
      <c r="AD155" s="425" t="s">
        <v>400</v>
      </c>
      <c r="AE155" s="420">
        <f>IF(AD155="■",1,0)</f>
        <v>0</v>
      </c>
      <c r="AF155" s="420"/>
      <c r="AG155" s="420" t="s">
        <v>269</v>
      </c>
      <c r="AH155" s="491" t="s">
        <v>401</v>
      </c>
      <c r="AI155" s="416">
        <f>IF(AH155="■",1,0)</f>
        <v>0</v>
      </c>
      <c r="AK155" s="286"/>
      <c r="AL155" s="286"/>
    </row>
    <row r="156" spans="1:38" ht="36.6" customHeight="1">
      <c r="A156" s="304"/>
      <c r="B156" s="470"/>
      <c r="C156" s="224"/>
      <c r="D156" s="503" t="s">
        <v>175</v>
      </c>
      <c r="E156" s="503"/>
      <c r="F156" s="504"/>
      <c r="G156" s="426"/>
      <c r="H156" s="421"/>
      <c r="I156" s="421"/>
      <c r="J156" s="424"/>
      <c r="K156" s="432"/>
      <c r="L156" s="426"/>
      <c r="M156" s="421"/>
      <c r="N156" s="421"/>
      <c r="O156" s="421"/>
      <c r="P156" s="424"/>
      <c r="Q156" s="432"/>
      <c r="R156" s="426"/>
      <c r="S156" s="421"/>
      <c r="T156" s="421"/>
      <c r="U156" s="421"/>
      <c r="V156" s="424"/>
      <c r="W156" s="432"/>
      <c r="X156" s="426"/>
      <c r="Y156" s="421"/>
      <c r="Z156" s="421"/>
      <c r="AA156" s="421"/>
      <c r="AB156" s="424"/>
      <c r="AC156" s="432"/>
      <c r="AD156" s="426"/>
      <c r="AE156" s="421"/>
      <c r="AF156" s="421"/>
      <c r="AG156" s="421"/>
      <c r="AH156" s="447"/>
      <c r="AI156" s="418"/>
      <c r="AK156" s="286"/>
      <c r="AL156" s="286"/>
    </row>
    <row r="157" spans="1:38">
      <c r="K157" s="40">
        <f>SUM(K76:K156)</f>
        <v>0</v>
      </c>
      <c r="Q157" s="40">
        <f>SUM(Q76:Q156)</f>
        <v>0</v>
      </c>
      <c r="W157" s="40">
        <f>SUM(W76:W156)</f>
        <v>0</v>
      </c>
      <c r="AB157" s="102" t="s">
        <v>406</v>
      </c>
      <c r="AC157" s="40">
        <f>SUM(AC76:AC156)</f>
        <v>0</v>
      </c>
      <c r="AH157" s="102" t="s">
        <v>406</v>
      </c>
      <c r="AI157" s="40">
        <f>SUM(AI76:AI156)</f>
        <v>0</v>
      </c>
    </row>
    <row r="158" spans="1:38">
      <c r="F158" s="150" t="s">
        <v>398</v>
      </c>
      <c r="G158" s="419" t="s">
        <v>404</v>
      </c>
      <c r="H158" s="419"/>
      <c r="I158" s="419"/>
      <c r="J158" s="69">
        <f>SUM(H76:H156)</f>
        <v>0</v>
      </c>
      <c r="K158" s="84"/>
      <c r="L158" s="419" t="s">
        <v>404</v>
      </c>
      <c r="M158" s="419"/>
      <c r="N158" s="419"/>
      <c r="O158" s="419"/>
      <c r="P158" s="69">
        <f>SUM(M76:M156)</f>
        <v>0</v>
      </c>
      <c r="Q158" s="84"/>
      <c r="R158" s="419" t="s">
        <v>404</v>
      </c>
      <c r="S158" s="419"/>
      <c r="T158" s="419"/>
      <c r="U158" s="419"/>
      <c r="V158" s="69">
        <f>SUM(S76:S156)</f>
        <v>0</v>
      </c>
      <c r="W158" s="84"/>
      <c r="X158" s="419" t="s">
        <v>404</v>
      </c>
      <c r="Y158" s="419"/>
      <c r="Z158" s="419"/>
      <c r="AA158" s="419"/>
      <c r="AB158" s="69">
        <f>SUM(Y76:Y156)</f>
        <v>0</v>
      </c>
      <c r="AC158" s="69"/>
      <c r="AD158" s="419" t="s">
        <v>404</v>
      </c>
      <c r="AE158" s="419"/>
      <c r="AF158" s="419"/>
      <c r="AG158" s="419"/>
      <c r="AH158" s="69">
        <f>SUM(AE76:AE156)</f>
        <v>0</v>
      </c>
    </row>
    <row r="159" spans="1:38">
      <c r="L159" s="419" t="s">
        <v>268</v>
      </c>
      <c r="M159" s="419"/>
      <c r="N159" s="419"/>
      <c r="O159" s="419"/>
      <c r="P159" s="69">
        <f>SUM(N76:N156)</f>
        <v>0</v>
      </c>
      <c r="Q159" s="69"/>
      <c r="R159" s="419" t="s">
        <v>268</v>
      </c>
      <c r="S159" s="419"/>
      <c r="T159" s="419"/>
      <c r="U159" s="419"/>
      <c r="V159" s="69">
        <f>SUM(T76:T156)</f>
        <v>0</v>
      </c>
      <c r="X159" s="419" t="s">
        <v>405</v>
      </c>
      <c r="Y159" s="419"/>
      <c r="Z159" s="419"/>
      <c r="AA159" s="419"/>
      <c r="AB159" s="69">
        <f>SUM(Z76:Z156)</f>
        <v>0</v>
      </c>
      <c r="AC159" s="69"/>
      <c r="AD159" s="419" t="s">
        <v>405</v>
      </c>
      <c r="AE159" s="419"/>
      <c r="AF159" s="419"/>
      <c r="AG159" s="419"/>
      <c r="AH159" s="69">
        <f>SUM(AF76:AF156)</f>
        <v>0</v>
      </c>
    </row>
    <row r="161" spans="7:35">
      <c r="G161" s="292" t="s">
        <v>392</v>
      </c>
      <c r="H161" s="292"/>
      <c r="I161" s="292"/>
      <c r="J161" s="292"/>
      <c r="K161" s="68"/>
      <c r="L161" s="292" t="s">
        <v>392</v>
      </c>
      <c r="M161" s="292"/>
      <c r="N161" s="292"/>
      <c r="O161" s="292"/>
      <c r="P161" s="292"/>
      <c r="Q161" s="68"/>
      <c r="R161" s="292" t="s">
        <v>392</v>
      </c>
      <c r="S161" s="292"/>
      <c r="T161" s="292"/>
      <c r="U161" s="292"/>
      <c r="V161" s="292"/>
      <c r="W161" s="68"/>
      <c r="X161" s="292" t="s">
        <v>392</v>
      </c>
      <c r="Y161" s="292"/>
      <c r="Z161" s="292"/>
      <c r="AA161" s="292"/>
      <c r="AB161" s="292"/>
      <c r="AC161" s="68"/>
      <c r="AD161" s="292" t="s">
        <v>392</v>
      </c>
      <c r="AE161" s="292"/>
      <c r="AF161" s="292"/>
      <c r="AG161" s="292"/>
      <c r="AH161" s="292"/>
      <c r="AI161" s="83"/>
    </row>
    <row r="162" spans="7:35">
      <c r="G162" s="295">
        <f>COUNTIF(I76:I156,"必須")</f>
        <v>7</v>
      </c>
      <c r="H162" s="295"/>
      <c r="I162" s="295"/>
      <c r="J162" s="295"/>
      <c r="K162" s="69"/>
      <c r="L162" s="295">
        <f>COUNTIF(O76:O156,"必須")</f>
        <v>14</v>
      </c>
      <c r="M162" s="295"/>
      <c r="N162" s="295"/>
      <c r="O162" s="295"/>
      <c r="P162" s="295"/>
      <c r="Q162" s="69"/>
      <c r="R162" s="295">
        <f>COUNTIF(U76:U156,"必須")</f>
        <v>10</v>
      </c>
      <c r="S162" s="295"/>
      <c r="T162" s="295"/>
      <c r="U162" s="295"/>
      <c r="V162" s="295"/>
      <c r="W162" s="69"/>
      <c r="X162" s="295">
        <f>COUNTIF(AA76:AA156,"必須")</f>
        <v>15</v>
      </c>
      <c r="Y162" s="295"/>
      <c r="Z162" s="295"/>
      <c r="AA162" s="295"/>
      <c r="AB162" s="295"/>
      <c r="AC162" s="69"/>
      <c r="AD162" s="295">
        <f>COUNTIF(AG76:AG156,"必須")</f>
        <v>13</v>
      </c>
      <c r="AE162" s="295"/>
      <c r="AF162" s="295"/>
      <c r="AG162" s="295"/>
      <c r="AH162" s="295"/>
      <c r="AI162" s="84"/>
    </row>
    <row r="163" spans="7:35">
      <c r="X163" s="292" t="s">
        <v>393</v>
      </c>
      <c r="Y163" s="292"/>
      <c r="Z163" s="292"/>
      <c r="AA163" s="292"/>
      <c r="AB163" s="292"/>
      <c r="AC163" s="68"/>
      <c r="AD163" s="292" t="s">
        <v>393</v>
      </c>
      <c r="AE163" s="292"/>
      <c r="AF163" s="292"/>
      <c r="AG163" s="292"/>
      <c r="AH163" s="292"/>
      <c r="AI163" s="83"/>
    </row>
    <row r="164" spans="7:35">
      <c r="X164" s="443">
        <f>'0表紙_アドバンスト'!H13</f>
        <v>10</v>
      </c>
      <c r="Y164" s="443"/>
      <c r="Z164" s="443"/>
      <c r="AA164" s="443"/>
      <c r="AB164" s="443"/>
      <c r="AC164" s="183"/>
      <c r="AD164" s="443">
        <f>'0表紙_アドバンスト'!H31</f>
        <v>9</v>
      </c>
      <c r="AE164" s="443"/>
      <c r="AF164" s="443"/>
      <c r="AG164" s="443"/>
      <c r="AH164" s="443"/>
      <c r="AI164" s="84"/>
    </row>
    <row r="166" spans="7:35">
      <c r="G166" s="40">
        <f>G162+G68</f>
        <v>11</v>
      </c>
      <c r="L166" s="40">
        <f>L162+L68</f>
        <v>22</v>
      </c>
      <c r="R166" s="40">
        <f>R162+R68</f>
        <v>15</v>
      </c>
      <c r="X166" s="40">
        <f>X162+X68</f>
        <v>24</v>
      </c>
      <c r="AD166" s="40">
        <f>AD162+AD68</f>
        <v>20</v>
      </c>
    </row>
  </sheetData>
  <mergeCells count="1459">
    <mergeCell ref="D34:F34"/>
    <mergeCell ref="C33:F33"/>
    <mergeCell ref="D38:F38"/>
    <mergeCell ref="C37:F37"/>
    <mergeCell ref="E85:F85"/>
    <mergeCell ref="E86:F86"/>
    <mergeCell ref="E87:F87"/>
    <mergeCell ref="E120:F120"/>
    <mergeCell ref="E121:F121"/>
    <mergeCell ref="E123:F123"/>
    <mergeCell ref="E124:F124"/>
    <mergeCell ref="X155:X156"/>
    <mergeCell ref="AD135:AD136"/>
    <mergeCell ref="AD137:AD138"/>
    <mergeCell ref="AD139:AD140"/>
    <mergeCell ref="AD141:AD144"/>
    <mergeCell ref="AD145:AD146"/>
    <mergeCell ref="AD155:AD156"/>
    <mergeCell ref="G147:G154"/>
    <mergeCell ref="L147:L154"/>
    <mergeCell ref="R147:R154"/>
    <mergeCell ref="X147:X154"/>
    <mergeCell ref="AD147:AD154"/>
    <mergeCell ref="R135:R136"/>
    <mergeCell ref="R137:R138"/>
    <mergeCell ref="R139:R140"/>
    <mergeCell ref="R141:R144"/>
    <mergeCell ref="R145:R146"/>
    <mergeCell ref="R155:R156"/>
    <mergeCell ref="G155:G156"/>
    <mergeCell ref="G139:G140"/>
    <mergeCell ref="L141:L144"/>
    <mergeCell ref="L145:L146"/>
    <mergeCell ref="L155:L156"/>
    <mergeCell ref="G141:G144"/>
    <mergeCell ref="G145:G146"/>
    <mergeCell ref="I147:I154"/>
    <mergeCell ref="I155:I156"/>
    <mergeCell ref="I141:I144"/>
    <mergeCell ref="I145:I146"/>
    <mergeCell ref="H135:H136"/>
    <mergeCell ref="H137:H138"/>
    <mergeCell ref="H139:H140"/>
    <mergeCell ref="H141:H144"/>
    <mergeCell ref="H145:H146"/>
    <mergeCell ref="A37:A41"/>
    <mergeCell ref="B37:B41"/>
    <mergeCell ref="C41:F41"/>
    <mergeCell ref="X133:X134"/>
    <mergeCell ref="X135:X136"/>
    <mergeCell ref="X137:X138"/>
    <mergeCell ref="X139:X140"/>
    <mergeCell ref="X141:X144"/>
    <mergeCell ref="X145:X146"/>
    <mergeCell ref="L131:L132"/>
    <mergeCell ref="L133:L134"/>
    <mergeCell ref="L135:L136"/>
    <mergeCell ref="L137:L138"/>
    <mergeCell ref="L139:L140"/>
    <mergeCell ref="O141:O144"/>
    <mergeCell ref="O145:O146"/>
    <mergeCell ref="M139:M140"/>
    <mergeCell ref="O135:O136"/>
    <mergeCell ref="G131:G132"/>
    <mergeCell ref="G133:G134"/>
    <mergeCell ref="R131:R132"/>
    <mergeCell ref="R133:R134"/>
    <mergeCell ref="M135:M136"/>
    <mergeCell ref="M137:M138"/>
    <mergeCell ref="M141:M144"/>
    <mergeCell ref="M145:M146"/>
    <mergeCell ref="P135:P136"/>
    <mergeCell ref="G135:G136"/>
    <mergeCell ref="G137:G138"/>
    <mergeCell ref="E153:F153"/>
    <mergeCell ref="E154:F154"/>
    <mergeCell ref="D155:F155"/>
    <mergeCell ref="D156:F156"/>
    <mergeCell ref="A131:A140"/>
    <mergeCell ref="A141:A144"/>
    <mergeCell ref="A145:A146"/>
    <mergeCell ref="A147:A156"/>
    <mergeCell ref="B131:B140"/>
    <mergeCell ref="B141:B144"/>
    <mergeCell ref="B145:B146"/>
    <mergeCell ref="B147:B156"/>
    <mergeCell ref="D141:F141"/>
    <mergeCell ref="E142:F142"/>
    <mergeCell ref="E143:F143"/>
    <mergeCell ref="E144:F144"/>
    <mergeCell ref="D145:F145"/>
    <mergeCell ref="D146:F146"/>
    <mergeCell ref="D147:F147"/>
    <mergeCell ref="D148:F148"/>
    <mergeCell ref="E149:F149"/>
    <mergeCell ref="D135:F135"/>
    <mergeCell ref="D136:F136"/>
    <mergeCell ref="D137:F137"/>
    <mergeCell ref="D138:F138"/>
    <mergeCell ref="D139:F139"/>
    <mergeCell ref="D140:F140"/>
    <mergeCell ref="D131:F131"/>
    <mergeCell ref="D132:F132"/>
    <mergeCell ref="D133:F133"/>
    <mergeCell ref="D134:F134"/>
    <mergeCell ref="AD133:AD134"/>
    <mergeCell ref="R119:R121"/>
    <mergeCell ref="R122:R124"/>
    <mergeCell ref="R125:R126"/>
    <mergeCell ref="D130:F130"/>
    <mergeCell ref="D126:F126"/>
    <mergeCell ref="D127:F127"/>
    <mergeCell ref="D128:F128"/>
    <mergeCell ref="D129:F129"/>
    <mergeCell ref="H131:H132"/>
    <mergeCell ref="H133:H134"/>
    <mergeCell ref="K129:K130"/>
    <mergeCell ref="K131:K132"/>
    <mergeCell ref="K133:K134"/>
    <mergeCell ref="I131:I132"/>
    <mergeCell ref="I133:I134"/>
    <mergeCell ref="Z119:Z121"/>
    <mergeCell ref="Z122:Z124"/>
    <mergeCell ref="Z125:Z126"/>
    <mergeCell ref="Y127:Y128"/>
    <mergeCell ref="Y129:Y130"/>
    <mergeCell ref="Y131:Y132"/>
    <mergeCell ref="Y133:Y134"/>
    <mergeCell ref="O133:O134"/>
    <mergeCell ref="Z131:Z132"/>
    <mergeCell ref="Z133:Z134"/>
    <mergeCell ref="M133:M134"/>
    <mergeCell ref="P133:P134"/>
    <mergeCell ref="K127:K128"/>
    <mergeCell ref="W125:W126"/>
    <mergeCell ref="X131:X132"/>
    <mergeCell ref="X111:X112"/>
    <mergeCell ref="X113:X114"/>
    <mergeCell ref="X115:X116"/>
    <mergeCell ref="X117:X118"/>
    <mergeCell ref="AD111:AD112"/>
    <mergeCell ref="AD113:AD114"/>
    <mergeCell ref="AD115:AD116"/>
    <mergeCell ref="AD117:AD118"/>
    <mergeCell ref="R127:R128"/>
    <mergeCell ref="R129:R130"/>
    <mergeCell ref="X119:X121"/>
    <mergeCell ref="X122:X124"/>
    <mergeCell ref="X125:X126"/>
    <mergeCell ref="X127:X128"/>
    <mergeCell ref="X129:X130"/>
    <mergeCell ref="S131:S132"/>
    <mergeCell ref="S133:S134"/>
    <mergeCell ref="V113:V114"/>
    <mergeCell ref="V115:V116"/>
    <mergeCell ref="V117:V118"/>
    <mergeCell ref="V119:V121"/>
    <mergeCell ref="V122:V124"/>
    <mergeCell ref="V125:V126"/>
    <mergeCell ref="T117:T118"/>
    <mergeCell ref="G122:G124"/>
    <mergeCell ref="G125:G126"/>
    <mergeCell ref="G127:G128"/>
    <mergeCell ref="G129:G130"/>
    <mergeCell ref="L119:L121"/>
    <mergeCell ref="L122:L124"/>
    <mergeCell ref="L125:L126"/>
    <mergeCell ref="L127:L128"/>
    <mergeCell ref="L129:L130"/>
    <mergeCell ref="I129:I130"/>
    <mergeCell ref="O119:O121"/>
    <mergeCell ref="O122:O124"/>
    <mergeCell ref="O125:O126"/>
    <mergeCell ref="O127:O128"/>
    <mergeCell ref="O129:O130"/>
    <mergeCell ref="J129:J130"/>
    <mergeCell ref="H129:H130"/>
    <mergeCell ref="M127:M128"/>
    <mergeCell ref="M129:M130"/>
    <mergeCell ref="A107:A118"/>
    <mergeCell ref="B107:B118"/>
    <mergeCell ref="G107:G110"/>
    <mergeCell ref="L107:L110"/>
    <mergeCell ref="G111:G112"/>
    <mergeCell ref="G113:G114"/>
    <mergeCell ref="G115:G116"/>
    <mergeCell ref="G117:G118"/>
    <mergeCell ref="L111:L112"/>
    <mergeCell ref="L113:L114"/>
    <mergeCell ref="L115:L116"/>
    <mergeCell ref="L117:L118"/>
    <mergeCell ref="A119:A130"/>
    <mergeCell ref="B119:B130"/>
    <mergeCell ref="G119:G121"/>
    <mergeCell ref="D118:F118"/>
    <mergeCell ref="D119:F119"/>
    <mergeCell ref="D122:F122"/>
    <mergeCell ref="D125:F125"/>
    <mergeCell ref="E109:F109"/>
    <mergeCell ref="E110:F110"/>
    <mergeCell ref="D111:F111"/>
    <mergeCell ref="D112:F112"/>
    <mergeCell ref="D113:F113"/>
    <mergeCell ref="D114:F114"/>
    <mergeCell ref="D115:F115"/>
    <mergeCell ref="D116:F116"/>
    <mergeCell ref="D117:F117"/>
    <mergeCell ref="D107:F107"/>
    <mergeCell ref="D108:F108"/>
    <mergeCell ref="K111:K112"/>
    <mergeCell ref="K119:K121"/>
    <mergeCell ref="X107:X110"/>
    <mergeCell ref="AD107:AD110"/>
    <mergeCell ref="R93:R94"/>
    <mergeCell ref="R95:R96"/>
    <mergeCell ref="R97:R100"/>
    <mergeCell ref="R101:R102"/>
    <mergeCell ref="R103:R104"/>
    <mergeCell ref="R105:R106"/>
    <mergeCell ref="X93:X94"/>
    <mergeCell ref="X95:X96"/>
    <mergeCell ref="X97:X100"/>
    <mergeCell ref="X101:X102"/>
    <mergeCell ref="L93:L94"/>
    <mergeCell ref="L95:L96"/>
    <mergeCell ref="L97:L100"/>
    <mergeCell ref="L101:L102"/>
    <mergeCell ref="L103:L104"/>
    <mergeCell ref="L105:L106"/>
    <mergeCell ref="Q97:Q100"/>
    <mergeCell ref="Q101:Q102"/>
    <mergeCell ref="AC93:AC94"/>
    <mergeCell ref="U101:U102"/>
    <mergeCell ref="U103:U104"/>
    <mergeCell ref="U105:U106"/>
    <mergeCell ref="U107:U110"/>
    <mergeCell ref="Q107:Q110"/>
    <mergeCell ref="M93:M94"/>
    <mergeCell ref="M95:M96"/>
    <mergeCell ref="M97:M100"/>
    <mergeCell ref="M101:M102"/>
    <mergeCell ref="M103:M104"/>
    <mergeCell ref="M105:M106"/>
    <mergeCell ref="D101:F101"/>
    <mergeCell ref="D102:F102"/>
    <mergeCell ref="D103:F103"/>
    <mergeCell ref="D104:F104"/>
    <mergeCell ref="D105:F105"/>
    <mergeCell ref="D106:F106"/>
    <mergeCell ref="D91:F91"/>
    <mergeCell ref="AA105:AA106"/>
    <mergeCell ref="AB84:AB87"/>
    <mergeCell ref="AB88:AB89"/>
    <mergeCell ref="AB90:AB91"/>
    <mergeCell ref="AB93:AB94"/>
    <mergeCell ref="AB95:AB96"/>
    <mergeCell ref="AB97:AB100"/>
    <mergeCell ref="AB101:AB102"/>
    <mergeCell ref="AB103:AB104"/>
    <mergeCell ref="AB105:AB106"/>
    <mergeCell ref="AA97:AA100"/>
    <mergeCell ref="AA101:AA102"/>
    <mergeCell ref="AA103:AA104"/>
    <mergeCell ref="Z84:Z87"/>
    <mergeCell ref="Z88:Z89"/>
    <mergeCell ref="Z90:Z91"/>
    <mergeCell ref="V88:V89"/>
    <mergeCell ref="V90:V91"/>
    <mergeCell ref="V93:V94"/>
    <mergeCell ref="V84:V87"/>
    <mergeCell ref="J84:J87"/>
    <mergeCell ref="O93:O94"/>
    <mergeCell ref="W84:W87"/>
    <mergeCell ref="B84:B91"/>
    <mergeCell ref="G84:G87"/>
    <mergeCell ref="A92:A106"/>
    <mergeCell ref="B92:B106"/>
    <mergeCell ref="D92:F92"/>
    <mergeCell ref="D93:F93"/>
    <mergeCell ref="D94:F94"/>
    <mergeCell ref="D95:F95"/>
    <mergeCell ref="D96:F96"/>
    <mergeCell ref="D97:F97"/>
    <mergeCell ref="D98:F98"/>
    <mergeCell ref="X103:X104"/>
    <mergeCell ref="X105:X106"/>
    <mergeCell ref="G93:G94"/>
    <mergeCell ref="G95:G96"/>
    <mergeCell ref="G101:G102"/>
    <mergeCell ref="G103:G104"/>
    <mergeCell ref="G105:G106"/>
    <mergeCell ref="G97:G100"/>
    <mergeCell ref="Q105:Q106"/>
    <mergeCell ref="Q103:Q104"/>
    <mergeCell ref="V95:V96"/>
    <mergeCell ref="V97:V100"/>
    <mergeCell ref="V101:V102"/>
    <mergeCell ref="V103:V104"/>
    <mergeCell ref="V105:V106"/>
    <mergeCell ref="E99:F99"/>
    <mergeCell ref="I95:I96"/>
    <mergeCell ref="I97:I100"/>
    <mergeCell ref="I101:I102"/>
    <mergeCell ref="I103:I104"/>
    <mergeCell ref="E100:F100"/>
    <mergeCell ref="D36:F36"/>
    <mergeCell ref="C57:F57"/>
    <mergeCell ref="X76:X77"/>
    <mergeCell ref="X78:X79"/>
    <mergeCell ref="X80:X81"/>
    <mergeCell ref="AD76:AD77"/>
    <mergeCell ref="AD78:AD79"/>
    <mergeCell ref="AD80:AD81"/>
    <mergeCell ref="R84:R87"/>
    <mergeCell ref="R88:R89"/>
    <mergeCell ref="R90:R91"/>
    <mergeCell ref="X84:X87"/>
    <mergeCell ref="X88:X89"/>
    <mergeCell ref="X90:X91"/>
    <mergeCell ref="A76:A83"/>
    <mergeCell ref="B76:B83"/>
    <mergeCell ref="D76:F76"/>
    <mergeCell ref="D77:F77"/>
    <mergeCell ref="D78:F78"/>
    <mergeCell ref="D79:F79"/>
    <mergeCell ref="D80:F80"/>
    <mergeCell ref="D81:F81"/>
    <mergeCell ref="D82:F82"/>
    <mergeCell ref="D83:F83"/>
    <mergeCell ref="D84:F84"/>
    <mergeCell ref="G78:G79"/>
    <mergeCell ref="G80:G81"/>
    <mergeCell ref="L76:L77"/>
    <mergeCell ref="L78:L79"/>
    <mergeCell ref="L80:L81"/>
    <mergeCell ref="A84:A91"/>
    <mergeCell ref="A33:A36"/>
    <mergeCell ref="R3:W3"/>
    <mergeCell ref="L2:W2"/>
    <mergeCell ref="E27:F27"/>
    <mergeCell ref="E28:F28"/>
    <mergeCell ref="G5:G18"/>
    <mergeCell ref="G19:G21"/>
    <mergeCell ref="G22:G28"/>
    <mergeCell ref="E6:F6"/>
    <mergeCell ref="E15:F15"/>
    <mergeCell ref="E20:F20"/>
    <mergeCell ref="E21:F21"/>
    <mergeCell ref="D88:F88"/>
    <mergeCell ref="D89:F89"/>
    <mergeCell ref="D90:F90"/>
    <mergeCell ref="R76:R77"/>
    <mergeCell ref="R78:R79"/>
    <mergeCell ref="R80:R81"/>
    <mergeCell ref="G88:G89"/>
    <mergeCell ref="G90:G91"/>
    <mergeCell ref="L84:L87"/>
    <mergeCell ref="L88:L89"/>
    <mergeCell ref="L90:L91"/>
    <mergeCell ref="M5:M18"/>
    <mergeCell ref="M19:M21"/>
    <mergeCell ref="M22:M28"/>
    <mergeCell ref="Q5:Q18"/>
    <mergeCell ref="Q19:Q21"/>
    <mergeCell ref="Q22:Q28"/>
    <mergeCell ref="D35:F35"/>
    <mergeCell ref="D31:F31"/>
    <mergeCell ref="D32:F32"/>
    <mergeCell ref="D58:F58"/>
    <mergeCell ref="A29:A32"/>
    <mergeCell ref="B29:B32"/>
    <mergeCell ref="G29:G32"/>
    <mergeCell ref="G2:K2"/>
    <mergeCell ref="G3:K3"/>
    <mergeCell ref="I22:I28"/>
    <mergeCell ref="H22:H28"/>
    <mergeCell ref="J22:J28"/>
    <mergeCell ref="K22:K28"/>
    <mergeCell ref="I29:I32"/>
    <mergeCell ref="H29:H32"/>
    <mergeCell ref="J29:J32"/>
    <mergeCell ref="K29:K32"/>
    <mergeCell ref="M29:M32"/>
    <mergeCell ref="L3:Q3"/>
    <mergeCell ref="D5:F5"/>
    <mergeCell ref="L29:L32"/>
    <mergeCell ref="A2:B4"/>
    <mergeCell ref="C2:F4"/>
    <mergeCell ref="N5:N18"/>
    <mergeCell ref="C29:F29"/>
    <mergeCell ref="D30:F30"/>
    <mergeCell ref="N29:N32"/>
    <mergeCell ref="B33:B36"/>
    <mergeCell ref="G33:G36"/>
    <mergeCell ref="L33:L36"/>
    <mergeCell ref="R33:R36"/>
    <mergeCell ref="X33:X36"/>
    <mergeCell ref="I33:I36"/>
    <mergeCell ref="H33:H36"/>
    <mergeCell ref="J33:J36"/>
    <mergeCell ref="K33:K36"/>
    <mergeCell ref="M33:M36"/>
    <mergeCell ref="Q33:Q36"/>
    <mergeCell ref="X19:X21"/>
    <mergeCell ref="X22:X28"/>
    <mergeCell ref="A5:A28"/>
    <mergeCell ref="B5:B28"/>
    <mergeCell ref="R22:R28"/>
    <mergeCell ref="D22:F22"/>
    <mergeCell ref="L19:L21"/>
    <mergeCell ref="D19:F19"/>
    <mergeCell ref="R5:R18"/>
    <mergeCell ref="R19:R21"/>
    <mergeCell ref="X5:X18"/>
    <mergeCell ref="E7:F7"/>
    <mergeCell ref="E8:F8"/>
    <mergeCell ref="E14:F14"/>
    <mergeCell ref="L5:L18"/>
    <mergeCell ref="E23:F23"/>
    <mergeCell ref="L22:L28"/>
    <mergeCell ref="P5:P18"/>
    <mergeCell ref="V5:V18"/>
    <mergeCell ref="W22:W28"/>
    <mergeCell ref="W29:W32"/>
    <mergeCell ref="B46:B54"/>
    <mergeCell ref="E48:F48"/>
    <mergeCell ref="D49:F49"/>
    <mergeCell ref="D50:F50"/>
    <mergeCell ref="E51:F51"/>
    <mergeCell ref="E52:F52"/>
    <mergeCell ref="D53:F53"/>
    <mergeCell ref="D45:F45"/>
    <mergeCell ref="A44:A45"/>
    <mergeCell ref="B44:B45"/>
    <mergeCell ref="D46:F46"/>
    <mergeCell ref="E47:F47"/>
    <mergeCell ref="AD37:AD40"/>
    <mergeCell ref="D42:F42"/>
    <mergeCell ref="D43:F43"/>
    <mergeCell ref="D44:F44"/>
    <mergeCell ref="D39:F39"/>
    <mergeCell ref="D40:F40"/>
    <mergeCell ref="G37:G40"/>
    <mergeCell ref="L37:L40"/>
    <mergeCell ref="R37:R40"/>
    <mergeCell ref="X37:X40"/>
    <mergeCell ref="I37:I40"/>
    <mergeCell ref="H37:H40"/>
    <mergeCell ref="J37:J40"/>
    <mergeCell ref="K37:K40"/>
    <mergeCell ref="M37:M40"/>
    <mergeCell ref="Q37:Q40"/>
    <mergeCell ref="N37:N40"/>
    <mergeCell ref="N50:N52"/>
    <mergeCell ref="J50:J52"/>
    <mergeCell ref="K50:K52"/>
    <mergeCell ref="K57:K62"/>
    <mergeCell ref="U57:U62"/>
    <mergeCell ref="X46:X48"/>
    <mergeCell ref="X50:X52"/>
    <mergeCell ref="AD46:AD48"/>
    <mergeCell ref="AD50:AD52"/>
    <mergeCell ref="G46:G48"/>
    <mergeCell ref="G50:G52"/>
    <mergeCell ref="L46:L48"/>
    <mergeCell ref="L50:L52"/>
    <mergeCell ref="R46:R48"/>
    <mergeCell ref="R50:R52"/>
    <mergeCell ref="D54:F54"/>
    <mergeCell ref="D55:F55"/>
    <mergeCell ref="I46:I48"/>
    <mergeCell ref="I50:I52"/>
    <mergeCell ref="H46:H48"/>
    <mergeCell ref="H50:H52"/>
    <mergeCell ref="J46:J48"/>
    <mergeCell ref="T57:T62"/>
    <mergeCell ref="T46:T48"/>
    <mergeCell ref="T50:T52"/>
    <mergeCell ref="N46:N48"/>
    <mergeCell ref="D56:F56"/>
    <mergeCell ref="K46:K48"/>
    <mergeCell ref="AG5:AG18"/>
    <mergeCell ref="AG19:AG21"/>
    <mergeCell ref="AG22:AG28"/>
    <mergeCell ref="AG29:AG32"/>
    <mergeCell ref="AG33:AG36"/>
    <mergeCell ref="AG37:AG40"/>
    <mergeCell ref="AG46:AG48"/>
    <mergeCell ref="AG50:AG52"/>
    <mergeCell ref="AG57:AG62"/>
    <mergeCell ref="Y5:Y18"/>
    <mergeCell ref="Z37:Z40"/>
    <mergeCell ref="Z46:Z48"/>
    <mergeCell ref="Z50:Z52"/>
    <mergeCell ref="Z57:Z62"/>
    <mergeCell ref="AF37:AF40"/>
    <mergeCell ref="AF46:AF48"/>
    <mergeCell ref="AF50:AF52"/>
    <mergeCell ref="AF57:AF62"/>
    <mergeCell ref="AE5:AE18"/>
    <mergeCell ref="AE19:AE21"/>
    <mergeCell ref="AE22:AE28"/>
    <mergeCell ref="AE29:AE32"/>
    <mergeCell ref="AD29:AD32"/>
    <mergeCell ref="Y46:Y48"/>
    <mergeCell ref="Y50:Y52"/>
    <mergeCell ref="Y57:Y62"/>
    <mergeCell ref="Z5:Z18"/>
    <mergeCell ref="Z19:Z21"/>
    <mergeCell ref="Z22:Z28"/>
    <mergeCell ref="Z29:Z32"/>
    <mergeCell ref="Z33:Z36"/>
    <mergeCell ref="AD57:AD62"/>
    <mergeCell ref="X3:AC3"/>
    <mergeCell ref="AA5:AA18"/>
    <mergeCell ref="AA19:AA21"/>
    <mergeCell ref="AA22:AA28"/>
    <mergeCell ref="AA29:AA32"/>
    <mergeCell ref="AA33:AA36"/>
    <mergeCell ref="AA37:AA40"/>
    <mergeCell ref="AA46:AA48"/>
    <mergeCell ref="AA50:AA52"/>
    <mergeCell ref="AA57:AA62"/>
    <mergeCell ref="X57:X62"/>
    <mergeCell ref="X29:X32"/>
    <mergeCell ref="AC33:AC36"/>
    <mergeCell ref="AC37:AC40"/>
    <mergeCell ref="AC46:AC48"/>
    <mergeCell ref="AC50:AC52"/>
    <mergeCell ref="AC57:AC62"/>
    <mergeCell ref="AD33:AD36"/>
    <mergeCell ref="AD5:AD18"/>
    <mergeCell ref="AD19:AD21"/>
    <mergeCell ref="AD22:AD28"/>
    <mergeCell ref="I107:I110"/>
    <mergeCell ref="I111:I112"/>
    <mergeCell ref="I113:I114"/>
    <mergeCell ref="I115:I116"/>
    <mergeCell ref="I117:I118"/>
    <mergeCell ref="I119:I121"/>
    <mergeCell ref="I122:I124"/>
    <mergeCell ref="G73:K73"/>
    <mergeCell ref="AB5:AB18"/>
    <mergeCell ref="AB19:AB21"/>
    <mergeCell ref="AB22:AB28"/>
    <mergeCell ref="AB29:AB32"/>
    <mergeCell ref="AB33:AB36"/>
    <mergeCell ref="AB37:AB40"/>
    <mergeCell ref="AB46:AB48"/>
    <mergeCell ref="AB50:AB52"/>
    <mergeCell ref="AB57:AB62"/>
    <mergeCell ref="Y19:Y21"/>
    <mergeCell ref="Y22:Y28"/>
    <mergeCell ref="Y29:Y32"/>
    <mergeCell ref="Y33:Y36"/>
    <mergeCell ref="Y37:Y40"/>
    <mergeCell ref="AA84:AA87"/>
    <mergeCell ref="AA88:AA89"/>
    <mergeCell ref="AA90:AA91"/>
    <mergeCell ref="AA93:AA94"/>
    <mergeCell ref="AA95:AA96"/>
    <mergeCell ref="AC88:AC89"/>
    <mergeCell ref="AI5:AI18"/>
    <mergeCell ref="AI19:AI21"/>
    <mergeCell ref="AI22:AI28"/>
    <mergeCell ref="AI29:AI32"/>
    <mergeCell ref="AI33:AI36"/>
    <mergeCell ref="AI37:AI40"/>
    <mergeCell ref="AI46:AI48"/>
    <mergeCell ref="AI50:AI52"/>
    <mergeCell ref="AI57:AI62"/>
    <mergeCell ref="AH5:AH18"/>
    <mergeCell ref="AH19:AH21"/>
    <mergeCell ref="AH22:AH28"/>
    <mergeCell ref="AH29:AH32"/>
    <mergeCell ref="AH33:AH36"/>
    <mergeCell ref="AH37:AH40"/>
    <mergeCell ref="AH46:AH48"/>
    <mergeCell ref="AH50:AH52"/>
    <mergeCell ref="AH57:AH62"/>
    <mergeCell ref="X2:AH2"/>
    <mergeCell ref="AD3:AH3"/>
    <mergeCell ref="X64:AA64"/>
    <mergeCell ref="X65:AA65"/>
    <mergeCell ref="AD64:AG64"/>
    <mergeCell ref="AD65:AG65"/>
    <mergeCell ref="AA76:AA77"/>
    <mergeCell ref="AA78:AA79"/>
    <mergeCell ref="AA80:AA81"/>
    <mergeCell ref="AF5:AF18"/>
    <mergeCell ref="AF19:AF21"/>
    <mergeCell ref="AF22:AF28"/>
    <mergeCell ref="AF29:AF32"/>
    <mergeCell ref="AF33:AF36"/>
    <mergeCell ref="AE33:AE36"/>
    <mergeCell ref="AE37:AE40"/>
    <mergeCell ref="AE46:AE48"/>
    <mergeCell ref="AE50:AE52"/>
    <mergeCell ref="AE57:AE62"/>
    <mergeCell ref="AC5:AC18"/>
    <mergeCell ref="AC19:AC21"/>
    <mergeCell ref="AC22:AC28"/>
    <mergeCell ref="AC29:AC32"/>
    <mergeCell ref="AG76:AG77"/>
    <mergeCell ref="AG78:AG79"/>
    <mergeCell ref="AG80:AG81"/>
    <mergeCell ref="Z76:Z77"/>
    <mergeCell ref="Z78:Z79"/>
    <mergeCell ref="Z80:Z81"/>
    <mergeCell ref="AC76:AC77"/>
    <mergeCell ref="AC78:AC79"/>
    <mergeCell ref="AC80:AC81"/>
    <mergeCell ref="AG84:AG87"/>
    <mergeCell ref="AG88:AG89"/>
    <mergeCell ref="AG90:AG91"/>
    <mergeCell ref="AG117:AG118"/>
    <mergeCell ref="AG119:AG121"/>
    <mergeCell ref="AG122:AG124"/>
    <mergeCell ref="AG125:AG126"/>
    <mergeCell ref="AA127:AA128"/>
    <mergeCell ref="AA129:AA130"/>
    <mergeCell ref="AA131:AA132"/>
    <mergeCell ref="AA133:AA134"/>
    <mergeCell ref="AA135:AA136"/>
    <mergeCell ref="AA137:AA138"/>
    <mergeCell ref="AA107:AA110"/>
    <mergeCell ref="AA111:AA112"/>
    <mergeCell ref="AA113:AA114"/>
    <mergeCell ref="AA115:AA116"/>
    <mergeCell ref="AA117:AA118"/>
    <mergeCell ref="AA119:AA121"/>
    <mergeCell ref="AA122:AA124"/>
    <mergeCell ref="AA125:AA126"/>
    <mergeCell ref="AD119:AD121"/>
    <mergeCell ref="AD122:AD124"/>
    <mergeCell ref="AD125:AD126"/>
    <mergeCell ref="AD127:AD128"/>
    <mergeCell ref="AD129:AD130"/>
    <mergeCell ref="AB107:AB110"/>
    <mergeCell ref="AB111:AB112"/>
    <mergeCell ref="AB113:AB114"/>
    <mergeCell ref="AB115:AB116"/>
    <mergeCell ref="AB117:AB118"/>
    <mergeCell ref="AB119:AB121"/>
    <mergeCell ref="AG93:AG94"/>
    <mergeCell ref="AG95:AG96"/>
    <mergeCell ref="AG97:AG100"/>
    <mergeCell ref="AG101:AG102"/>
    <mergeCell ref="AG103:AG104"/>
    <mergeCell ref="AG105:AG106"/>
    <mergeCell ref="AG107:AG110"/>
    <mergeCell ref="AG111:AG112"/>
    <mergeCell ref="AG113:AG114"/>
    <mergeCell ref="AG115:AG116"/>
    <mergeCell ref="Y141:Y144"/>
    <mergeCell ref="AG145:AG146"/>
    <mergeCell ref="AG147:AG154"/>
    <mergeCell ref="Z93:Z94"/>
    <mergeCell ref="Z95:Z96"/>
    <mergeCell ref="Z97:Z100"/>
    <mergeCell ref="Z101:Z102"/>
    <mergeCell ref="Z103:Z104"/>
    <mergeCell ref="Z105:Z106"/>
    <mergeCell ref="Z107:Z110"/>
    <mergeCell ref="Z111:Z112"/>
    <mergeCell ref="Z113:Z114"/>
    <mergeCell ref="Z115:Z116"/>
    <mergeCell ref="Z117:Z118"/>
    <mergeCell ref="Y135:Y136"/>
    <mergeCell ref="Y137:Y138"/>
    <mergeCell ref="Y139:Y140"/>
    <mergeCell ref="Z145:Z146"/>
    <mergeCell ref="Z147:Z154"/>
    <mergeCell ref="AB125:AB126"/>
    <mergeCell ref="Z127:Z128"/>
    <mergeCell ref="Z129:Z130"/>
    <mergeCell ref="AG155:AG156"/>
    <mergeCell ref="Y76:Y77"/>
    <mergeCell ref="Y78:Y79"/>
    <mergeCell ref="Y80:Y81"/>
    <mergeCell ref="Y84:Y87"/>
    <mergeCell ref="Y88:Y89"/>
    <mergeCell ref="Y90:Y91"/>
    <mergeCell ref="Y93:Y94"/>
    <mergeCell ref="Y95:Y96"/>
    <mergeCell ref="Y97:Y100"/>
    <mergeCell ref="Y101:Y102"/>
    <mergeCell ref="Y103:Y104"/>
    <mergeCell ref="Y105:Y106"/>
    <mergeCell ref="Y107:Y110"/>
    <mergeCell ref="Y111:Y112"/>
    <mergeCell ref="Y113:Y114"/>
    <mergeCell ref="Y115:Y116"/>
    <mergeCell ref="Y117:Y118"/>
    <mergeCell ref="Y119:Y121"/>
    <mergeCell ref="Y122:Y124"/>
    <mergeCell ref="Y125:Y126"/>
    <mergeCell ref="AG127:AG128"/>
    <mergeCell ref="AG129:AG130"/>
    <mergeCell ref="AG131:AG132"/>
    <mergeCell ref="AG133:AG134"/>
    <mergeCell ref="AG135:AG136"/>
    <mergeCell ref="AG137:AG138"/>
    <mergeCell ref="AG139:AG140"/>
    <mergeCell ref="Y145:Y146"/>
    <mergeCell ref="Y147:Y154"/>
    <mergeCell ref="Y155:Y156"/>
    <mergeCell ref="Z155:Z156"/>
    <mergeCell ref="Z135:Z136"/>
    <mergeCell ref="Z137:Z138"/>
    <mergeCell ref="Z139:Z140"/>
    <mergeCell ref="Z141:Z144"/>
    <mergeCell ref="AA139:AA140"/>
    <mergeCell ref="AA141:AA144"/>
    <mergeCell ref="AB127:AB128"/>
    <mergeCell ref="AB129:AB130"/>
    <mergeCell ref="AB131:AB132"/>
    <mergeCell ref="AB133:AB134"/>
    <mergeCell ref="AB135:AB136"/>
    <mergeCell ref="AA145:AA146"/>
    <mergeCell ref="AA147:AA154"/>
    <mergeCell ref="AA155:AA156"/>
    <mergeCell ref="AB155:AB156"/>
    <mergeCell ref="AC95:AC96"/>
    <mergeCell ref="AC97:AC100"/>
    <mergeCell ref="AC101:AC102"/>
    <mergeCell ref="AC103:AC104"/>
    <mergeCell ref="AC105:AC106"/>
    <mergeCell ref="AC107:AC110"/>
    <mergeCell ref="AC111:AC112"/>
    <mergeCell ref="AC113:AC114"/>
    <mergeCell ref="AB137:AB138"/>
    <mergeCell ref="AB139:AB140"/>
    <mergeCell ref="AB141:AB144"/>
    <mergeCell ref="AC115:AC116"/>
    <mergeCell ref="AC117:AC118"/>
    <mergeCell ref="AC119:AC121"/>
    <mergeCell ref="AC122:AC124"/>
    <mergeCell ref="AC125:AC126"/>
    <mergeCell ref="AB122:AB124"/>
    <mergeCell ref="AC145:AC146"/>
    <mergeCell ref="AC147:AC154"/>
    <mergeCell ref="AC155:AC156"/>
    <mergeCell ref="AB76:AB77"/>
    <mergeCell ref="AE84:AE87"/>
    <mergeCell ref="AE88:AE89"/>
    <mergeCell ref="AE90:AE91"/>
    <mergeCell ref="AE93:AE94"/>
    <mergeCell ref="AE95:AE96"/>
    <mergeCell ref="AE97:AE100"/>
    <mergeCell ref="AE101:AE102"/>
    <mergeCell ref="AE103:AE104"/>
    <mergeCell ref="AE105:AE106"/>
    <mergeCell ref="AE107:AE110"/>
    <mergeCell ref="AE111:AE112"/>
    <mergeCell ref="AE113:AE114"/>
    <mergeCell ref="AE115:AE116"/>
    <mergeCell ref="AC141:AC144"/>
    <mergeCell ref="AB145:AB146"/>
    <mergeCell ref="AB147:AB154"/>
    <mergeCell ref="AD93:AD94"/>
    <mergeCell ref="AD95:AD96"/>
    <mergeCell ref="AD97:AD100"/>
    <mergeCell ref="AD101:AD102"/>
    <mergeCell ref="AD103:AD104"/>
    <mergeCell ref="AD105:AD106"/>
    <mergeCell ref="AD84:AD87"/>
    <mergeCell ref="AD88:AD89"/>
    <mergeCell ref="AD90:AD91"/>
    <mergeCell ref="AC84:AC87"/>
    <mergeCell ref="AC90:AC91"/>
    <mergeCell ref="AD131:AD132"/>
    <mergeCell ref="AC127:AC128"/>
    <mergeCell ref="AC129:AC130"/>
    <mergeCell ref="AC131:AC132"/>
    <mergeCell ref="AC133:AC134"/>
    <mergeCell ref="AC135:AC136"/>
    <mergeCell ref="AC137:AC138"/>
    <mergeCell ref="AC139:AC140"/>
    <mergeCell ref="AF76:AF77"/>
    <mergeCell ref="AF78:AF79"/>
    <mergeCell ref="AF80:AF81"/>
    <mergeCell ref="AF84:AF87"/>
    <mergeCell ref="AF88:AF89"/>
    <mergeCell ref="AF90:AF91"/>
    <mergeCell ref="AF93:AF94"/>
    <mergeCell ref="AF95:AF96"/>
    <mergeCell ref="AF97:AF100"/>
    <mergeCell ref="AF101:AF102"/>
    <mergeCell ref="AF103:AF104"/>
    <mergeCell ref="AF105:AF106"/>
    <mergeCell ref="AF107:AF110"/>
    <mergeCell ref="AF111:AF112"/>
    <mergeCell ref="AF113:AF114"/>
    <mergeCell ref="AF115:AF116"/>
    <mergeCell ref="AE76:AE77"/>
    <mergeCell ref="AE78:AE79"/>
    <mergeCell ref="AE80:AE81"/>
    <mergeCell ref="AF135:AF136"/>
    <mergeCell ref="AF137:AF138"/>
    <mergeCell ref="AF139:AF140"/>
    <mergeCell ref="AE145:AE146"/>
    <mergeCell ref="AE147:AE154"/>
    <mergeCell ref="AE155:AE156"/>
    <mergeCell ref="AF117:AF118"/>
    <mergeCell ref="AF119:AF121"/>
    <mergeCell ref="AF122:AF124"/>
    <mergeCell ref="AF125:AF126"/>
    <mergeCell ref="AE127:AE128"/>
    <mergeCell ref="AE129:AE130"/>
    <mergeCell ref="AE131:AE132"/>
    <mergeCell ref="AE133:AE134"/>
    <mergeCell ref="AE135:AE136"/>
    <mergeCell ref="AE137:AE138"/>
    <mergeCell ref="AE139:AE140"/>
    <mergeCell ref="AE141:AE144"/>
    <mergeCell ref="AE117:AE118"/>
    <mergeCell ref="AE119:AE121"/>
    <mergeCell ref="AE122:AE124"/>
    <mergeCell ref="AE125:AE126"/>
    <mergeCell ref="AH137:AH138"/>
    <mergeCell ref="AH139:AH140"/>
    <mergeCell ref="AH141:AH144"/>
    <mergeCell ref="AF145:AF146"/>
    <mergeCell ref="AF147:AF154"/>
    <mergeCell ref="AF155:AF156"/>
    <mergeCell ref="AH76:AH77"/>
    <mergeCell ref="AH78:AH79"/>
    <mergeCell ref="AH80:AH81"/>
    <mergeCell ref="AH84:AH87"/>
    <mergeCell ref="AH88:AH89"/>
    <mergeCell ref="AH90:AH91"/>
    <mergeCell ref="AH93:AH94"/>
    <mergeCell ref="AH95:AH96"/>
    <mergeCell ref="AH97:AH100"/>
    <mergeCell ref="AH101:AH102"/>
    <mergeCell ref="AH103:AH104"/>
    <mergeCell ref="AH105:AH106"/>
    <mergeCell ref="AH107:AH110"/>
    <mergeCell ref="AH111:AH112"/>
    <mergeCell ref="AH113:AH114"/>
    <mergeCell ref="AH115:AH116"/>
    <mergeCell ref="AH117:AH118"/>
    <mergeCell ref="AH119:AH121"/>
    <mergeCell ref="AH122:AH124"/>
    <mergeCell ref="AH125:AH126"/>
    <mergeCell ref="AF127:AF128"/>
    <mergeCell ref="AF129:AF130"/>
    <mergeCell ref="AF131:AF132"/>
    <mergeCell ref="AF133:AF134"/>
    <mergeCell ref="AF141:AF144"/>
    <mergeCell ref="AG141:AG144"/>
    <mergeCell ref="V76:V77"/>
    <mergeCell ref="V78:V79"/>
    <mergeCell ref="V80:V81"/>
    <mergeCell ref="AH145:AH146"/>
    <mergeCell ref="AH147:AH154"/>
    <mergeCell ref="AH155:AH156"/>
    <mergeCell ref="AI76:AI77"/>
    <mergeCell ref="AI78:AI79"/>
    <mergeCell ref="AI80:AI81"/>
    <mergeCell ref="AI84:AI87"/>
    <mergeCell ref="AI88:AI89"/>
    <mergeCell ref="AI90:AI91"/>
    <mergeCell ref="AI93:AI94"/>
    <mergeCell ref="AI95:AI96"/>
    <mergeCell ref="AI97:AI100"/>
    <mergeCell ref="AI101:AI102"/>
    <mergeCell ref="AI103:AI104"/>
    <mergeCell ref="AI105:AI106"/>
    <mergeCell ref="AI107:AI110"/>
    <mergeCell ref="AI111:AI112"/>
    <mergeCell ref="AI113:AI114"/>
    <mergeCell ref="AI115:AI116"/>
    <mergeCell ref="AI117:AI118"/>
    <mergeCell ref="AI119:AI121"/>
    <mergeCell ref="AI122:AI124"/>
    <mergeCell ref="AI125:AI126"/>
    <mergeCell ref="AH127:AH128"/>
    <mergeCell ref="AH129:AH130"/>
    <mergeCell ref="AH131:AH132"/>
    <mergeCell ref="AH133:AH134"/>
    <mergeCell ref="AH135:AH136"/>
    <mergeCell ref="W147:W154"/>
    <mergeCell ref="V107:V110"/>
    <mergeCell ref="AI145:AI146"/>
    <mergeCell ref="AI147:AI154"/>
    <mergeCell ref="AI155:AI156"/>
    <mergeCell ref="X73:AH73"/>
    <mergeCell ref="X74:AC74"/>
    <mergeCell ref="AD74:AH74"/>
    <mergeCell ref="O5:O18"/>
    <mergeCell ref="O19:O21"/>
    <mergeCell ref="O22:O28"/>
    <mergeCell ref="O29:O32"/>
    <mergeCell ref="O33:O36"/>
    <mergeCell ref="O37:O40"/>
    <mergeCell ref="O46:O48"/>
    <mergeCell ref="O50:O52"/>
    <mergeCell ref="O57:O62"/>
    <mergeCell ref="U5:U18"/>
    <mergeCell ref="U19:U21"/>
    <mergeCell ref="U22:U28"/>
    <mergeCell ref="U29:U32"/>
    <mergeCell ref="U33:U36"/>
    <mergeCell ref="AI127:AI128"/>
    <mergeCell ref="AI129:AI130"/>
    <mergeCell ref="AI131:AI132"/>
    <mergeCell ref="AI133:AI134"/>
    <mergeCell ref="AI135:AI136"/>
    <mergeCell ref="AI137:AI138"/>
    <mergeCell ref="AI139:AI140"/>
    <mergeCell ref="W5:W18"/>
    <mergeCell ref="S147:S154"/>
    <mergeCell ref="R111:R112"/>
    <mergeCell ref="AI141:AI144"/>
    <mergeCell ref="W33:W36"/>
    <mergeCell ref="W37:W40"/>
    <mergeCell ref="W46:W48"/>
    <mergeCell ref="W50:W52"/>
    <mergeCell ref="W57:W62"/>
    <mergeCell ref="Q46:Q48"/>
    <mergeCell ref="Q50:Q52"/>
    <mergeCell ref="Q57:Q62"/>
    <mergeCell ref="S5:S18"/>
    <mergeCell ref="S19:S21"/>
    <mergeCell ref="S22:S28"/>
    <mergeCell ref="S29:S32"/>
    <mergeCell ref="S33:S36"/>
    <mergeCell ref="S37:S40"/>
    <mergeCell ref="S46:S48"/>
    <mergeCell ref="S50:S52"/>
    <mergeCell ref="S57:S62"/>
    <mergeCell ref="U37:U40"/>
    <mergeCell ref="U46:U48"/>
    <mergeCell ref="U50:U52"/>
    <mergeCell ref="R57:R62"/>
    <mergeCell ref="T5:T18"/>
    <mergeCell ref="T19:T21"/>
    <mergeCell ref="T22:T28"/>
    <mergeCell ref="T29:T32"/>
    <mergeCell ref="T33:T36"/>
    <mergeCell ref="T37:T40"/>
    <mergeCell ref="W19:W21"/>
    <mergeCell ref="P145:P146"/>
    <mergeCell ref="O137:O138"/>
    <mergeCell ref="P78:P79"/>
    <mergeCell ref="L64:O64"/>
    <mergeCell ref="V19:V21"/>
    <mergeCell ref="V22:V28"/>
    <mergeCell ref="V29:V32"/>
    <mergeCell ref="V33:V36"/>
    <mergeCell ref="V37:V40"/>
    <mergeCell ref="V46:V48"/>
    <mergeCell ref="V50:V52"/>
    <mergeCell ref="M46:M48"/>
    <mergeCell ref="M50:M52"/>
    <mergeCell ref="M57:M62"/>
    <mergeCell ref="P19:P21"/>
    <mergeCell ref="P22:P28"/>
    <mergeCell ref="P29:P32"/>
    <mergeCell ref="P33:P36"/>
    <mergeCell ref="P37:P40"/>
    <mergeCell ref="P46:P48"/>
    <mergeCell ref="P50:P52"/>
    <mergeCell ref="P57:P62"/>
    <mergeCell ref="L57:L62"/>
    <mergeCell ref="Q29:Q32"/>
    <mergeCell ref="R29:R32"/>
    <mergeCell ref="V57:V62"/>
    <mergeCell ref="R64:U64"/>
    <mergeCell ref="N19:N21"/>
    <mergeCell ref="N22:N28"/>
    <mergeCell ref="N33:N36"/>
    <mergeCell ref="N57:N62"/>
    <mergeCell ref="R65:U65"/>
    <mergeCell ref="O131:O132"/>
    <mergeCell ref="O155:O156"/>
    <mergeCell ref="U76:U77"/>
    <mergeCell ref="U78:U79"/>
    <mergeCell ref="U80:U81"/>
    <mergeCell ref="M155:M156"/>
    <mergeCell ref="P76:P77"/>
    <mergeCell ref="P147:P154"/>
    <mergeCell ref="O147:O154"/>
    <mergeCell ref="O97:O100"/>
    <mergeCell ref="O101:O102"/>
    <mergeCell ref="O103:O104"/>
    <mergeCell ref="O105:O106"/>
    <mergeCell ref="O107:O110"/>
    <mergeCell ref="O111:O112"/>
    <mergeCell ref="O113:O114"/>
    <mergeCell ref="O115:O116"/>
    <mergeCell ref="O117:O118"/>
    <mergeCell ref="U84:U87"/>
    <mergeCell ref="M147:M154"/>
    <mergeCell ref="P155:P156"/>
    <mergeCell ref="U88:U89"/>
    <mergeCell ref="U90:U91"/>
    <mergeCell ref="U93:U94"/>
    <mergeCell ref="U95:U96"/>
    <mergeCell ref="U97:U100"/>
    <mergeCell ref="P125:P126"/>
    <mergeCell ref="M76:M77"/>
    <mergeCell ref="M78:M79"/>
    <mergeCell ref="M115:M116"/>
    <mergeCell ref="O80:O81"/>
    <mergeCell ref="P141:P144"/>
    <mergeCell ref="S76:S77"/>
    <mergeCell ref="S78:S79"/>
    <mergeCell ref="S80:S81"/>
    <mergeCell ref="S84:S87"/>
    <mergeCell ref="S88:S89"/>
    <mergeCell ref="S90:S91"/>
    <mergeCell ref="S93:S94"/>
    <mergeCell ref="S95:S96"/>
    <mergeCell ref="S97:S100"/>
    <mergeCell ref="S101:S102"/>
    <mergeCell ref="S103:S104"/>
    <mergeCell ref="S105:S106"/>
    <mergeCell ref="S107:S110"/>
    <mergeCell ref="S111:S112"/>
    <mergeCell ref="S113:S114"/>
    <mergeCell ref="S115:S116"/>
    <mergeCell ref="S117:S118"/>
    <mergeCell ref="S122:S124"/>
    <mergeCell ref="S125:S126"/>
    <mergeCell ref="S127:S128"/>
    <mergeCell ref="S129:S130"/>
    <mergeCell ref="M80:M81"/>
    <mergeCell ref="M84:M87"/>
    <mergeCell ref="P137:P138"/>
    <mergeCell ref="P139:P140"/>
    <mergeCell ref="S155:S156"/>
    <mergeCell ref="Q155:Q156"/>
    <mergeCell ref="Q129:Q130"/>
    <mergeCell ref="Q147:Q154"/>
    <mergeCell ref="S135:S136"/>
    <mergeCell ref="S137:S138"/>
    <mergeCell ref="S139:S140"/>
    <mergeCell ref="S141:S144"/>
    <mergeCell ref="S145:S146"/>
    <mergeCell ref="Q133:Q134"/>
    <mergeCell ref="Q135:Q136"/>
    <mergeCell ref="Q137:Q138"/>
    <mergeCell ref="Q139:Q140"/>
    <mergeCell ref="Q141:Q144"/>
    <mergeCell ref="Q145:Q146"/>
    <mergeCell ref="R117:R118"/>
    <mergeCell ref="Q80:Q81"/>
    <mergeCell ref="N103:N104"/>
    <mergeCell ref="N105:N106"/>
    <mergeCell ref="P127:P128"/>
    <mergeCell ref="P129:P130"/>
    <mergeCell ref="P131:P132"/>
    <mergeCell ref="N88:N89"/>
    <mergeCell ref="N90:N91"/>
    <mergeCell ref="U139:U140"/>
    <mergeCell ref="U131:U132"/>
    <mergeCell ref="U133:U134"/>
    <mergeCell ref="U135:U136"/>
    <mergeCell ref="W127:W128"/>
    <mergeCell ref="W129:W130"/>
    <mergeCell ref="V131:V132"/>
    <mergeCell ref="V133:V134"/>
    <mergeCell ref="V135:V136"/>
    <mergeCell ref="V137:V138"/>
    <mergeCell ref="V139:V140"/>
    <mergeCell ref="V141:V144"/>
    <mergeCell ref="V145:V146"/>
    <mergeCell ref="W133:W134"/>
    <mergeCell ref="U141:U144"/>
    <mergeCell ref="U145:U146"/>
    <mergeCell ref="V127:V128"/>
    <mergeCell ref="V129:V130"/>
    <mergeCell ref="W145:W146"/>
    <mergeCell ref="W131:W132"/>
    <mergeCell ref="U137:U138"/>
    <mergeCell ref="W88:W89"/>
    <mergeCell ref="W90:W91"/>
    <mergeCell ref="W93:W94"/>
    <mergeCell ref="W95:W96"/>
    <mergeCell ref="W97:W100"/>
    <mergeCell ref="W101:W102"/>
    <mergeCell ref="W103:W104"/>
    <mergeCell ref="W105:W106"/>
    <mergeCell ref="W107:W110"/>
    <mergeCell ref="W111:W112"/>
    <mergeCell ref="W113:W114"/>
    <mergeCell ref="W115:W116"/>
    <mergeCell ref="W117:W118"/>
    <mergeCell ref="W119:W121"/>
    <mergeCell ref="W122:W124"/>
    <mergeCell ref="G76:G77"/>
    <mergeCell ref="H76:H77"/>
    <mergeCell ref="W80:W81"/>
    <mergeCell ref="P90:P91"/>
    <mergeCell ref="P93:P94"/>
    <mergeCell ref="P95:P96"/>
    <mergeCell ref="P97:P100"/>
    <mergeCell ref="P101:P102"/>
    <mergeCell ref="P103:P104"/>
    <mergeCell ref="P105:P106"/>
    <mergeCell ref="P107:P110"/>
    <mergeCell ref="P111:P112"/>
    <mergeCell ref="P113:P114"/>
    <mergeCell ref="P115:P116"/>
    <mergeCell ref="P117:P118"/>
    <mergeCell ref="O84:O87"/>
    <mergeCell ref="S119:S121"/>
    <mergeCell ref="V111:V112"/>
    <mergeCell ref="T122:T124"/>
    <mergeCell ref="R115:R116"/>
    <mergeCell ref="R107:R110"/>
    <mergeCell ref="U111:U112"/>
    <mergeCell ref="U113:U114"/>
    <mergeCell ref="U115:U116"/>
    <mergeCell ref="U117:U118"/>
    <mergeCell ref="W76:W77"/>
    <mergeCell ref="W78:W79"/>
    <mergeCell ref="A57:A62"/>
    <mergeCell ref="B57:B62"/>
    <mergeCell ref="G57:G62"/>
    <mergeCell ref="H88:H89"/>
    <mergeCell ref="H90:H91"/>
    <mergeCell ref="H93:H94"/>
    <mergeCell ref="H95:H96"/>
    <mergeCell ref="H97:H100"/>
    <mergeCell ref="H101:H102"/>
    <mergeCell ref="H103:H104"/>
    <mergeCell ref="H105:H106"/>
    <mergeCell ref="H78:H79"/>
    <mergeCell ref="J78:J79"/>
    <mergeCell ref="J80:J81"/>
    <mergeCell ref="Q93:Q94"/>
    <mergeCell ref="N76:N77"/>
    <mergeCell ref="N78:N79"/>
    <mergeCell ref="Q111:Q112"/>
    <mergeCell ref="Q113:Q114"/>
    <mergeCell ref="Q115:Q116"/>
    <mergeCell ref="Q117:Q118"/>
    <mergeCell ref="H107:H110"/>
    <mergeCell ref="M111:M112"/>
    <mergeCell ref="M113:M114"/>
    <mergeCell ref="M117:M118"/>
    <mergeCell ref="M125:M126"/>
    <mergeCell ref="M119:M121"/>
    <mergeCell ref="M122:M124"/>
    <mergeCell ref="N115:N116"/>
    <mergeCell ref="N117:N118"/>
    <mergeCell ref="K113:K114"/>
    <mergeCell ref="I127:I128"/>
    <mergeCell ref="Q119:Q121"/>
    <mergeCell ref="Q122:Q124"/>
    <mergeCell ref="Q125:Q126"/>
    <mergeCell ref="Q127:Q128"/>
    <mergeCell ref="P122:P124"/>
    <mergeCell ref="P119:P121"/>
    <mergeCell ref="P80:P81"/>
    <mergeCell ref="P84:P87"/>
    <mergeCell ref="P88:P89"/>
    <mergeCell ref="K117:K118"/>
    <mergeCell ref="O88:O89"/>
    <mergeCell ref="O90:O91"/>
    <mergeCell ref="Q90:Q91"/>
    <mergeCell ref="N93:N94"/>
    <mergeCell ref="N122:N124"/>
    <mergeCell ref="N125:N126"/>
    <mergeCell ref="N127:N128"/>
    <mergeCell ref="M88:M89"/>
    <mergeCell ref="M90:M91"/>
    <mergeCell ref="I105:I106"/>
    <mergeCell ref="O95:O96"/>
    <mergeCell ref="A46:A54"/>
    <mergeCell ref="J115:J116"/>
    <mergeCell ref="J117:J118"/>
    <mergeCell ref="J119:J121"/>
    <mergeCell ref="J122:J124"/>
    <mergeCell ref="J125:J126"/>
    <mergeCell ref="J127:J128"/>
    <mergeCell ref="H115:H116"/>
    <mergeCell ref="H117:H118"/>
    <mergeCell ref="H119:H121"/>
    <mergeCell ref="H122:H124"/>
    <mergeCell ref="H125:H126"/>
    <mergeCell ref="H127:H128"/>
    <mergeCell ref="K105:K106"/>
    <mergeCell ref="K107:K110"/>
    <mergeCell ref="A73:B75"/>
    <mergeCell ref="C73:F75"/>
    <mergeCell ref="I125:I126"/>
    <mergeCell ref="G64:I64"/>
    <mergeCell ref="H111:H112"/>
    <mergeCell ref="H113:H114"/>
    <mergeCell ref="J76:J77"/>
    <mergeCell ref="J113:J114"/>
    <mergeCell ref="H80:H81"/>
    <mergeCell ref="H84:H87"/>
    <mergeCell ref="D59:F59"/>
    <mergeCell ref="D60:F60"/>
    <mergeCell ref="D61:F61"/>
    <mergeCell ref="D62:F62"/>
    <mergeCell ref="I57:I62"/>
    <mergeCell ref="H57:H62"/>
    <mergeCell ref="J57:J62"/>
    <mergeCell ref="X67:AB67"/>
    <mergeCell ref="K135:K136"/>
    <mergeCell ref="K137:K138"/>
    <mergeCell ref="AD68:AH68"/>
    <mergeCell ref="X69:AB69"/>
    <mergeCell ref="AD69:AH69"/>
    <mergeCell ref="X70:AB70"/>
    <mergeCell ref="AD70:AH70"/>
    <mergeCell ref="K76:K77"/>
    <mergeCell ref="K78:K79"/>
    <mergeCell ref="K80:K81"/>
    <mergeCell ref="K84:K87"/>
    <mergeCell ref="K88:K89"/>
    <mergeCell ref="K90:K91"/>
    <mergeCell ref="K93:K94"/>
    <mergeCell ref="X68:AB68"/>
    <mergeCell ref="AD67:AH67"/>
    <mergeCell ref="AB78:AB79"/>
    <mergeCell ref="AB80:AB81"/>
    <mergeCell ref="Q76:Q77"/>
    <mergeCell ref="O76:O77"/>
    <mergeCell ref="O78:O79"/>
    <mergeCell ref="Q78:Q79"/>
    <mergeCell ref="N131:N132"/>
    <mergeCell ref="N133:N134"/>
    <mergeCell ref="N135:N136"/>
    <mergeCell ref="N137:N138"/>
    <mergeCell ref="W135:W136"/>
    <mergeCell ref="W137:W138"/>
    <mergeCell ref="U125:U126"/>
    <mergeCell ref="K115:K116"/>
    <mergeCell ref="L73:W73"/>
    <mergeCell ref="X164:AB164"/>
    <mergeCell ref="AD164:AH164"/>
    <mergeCell ref="G161:J161"/>
    <mergeCell ref="L161:P161"/>
    <mergeCell ref="R161:V161"/>
    <mergeCell ref="X161:AB161"/>
    <mergeCell ref="AD161:AH161"/>
    <mergeCell ref="G162:J162"/>
    <mergeCell ref="L162:P162"/>
    <mergeCell ref="R162:V162"/>
    <mergeCell ref="X162:AB162"/>
    <mergeCell ref="AD162:AH162"/>
    <mergeCell ref="K95:K96"/>
    <mergeCell ref="K97:K100"/>
    <mergeCell ref="K101:K102"/>
    <mergeCell ref="K103:K104"/>
    <mergeCell ref="Q95:Q96"/>
    <mergeCell ref="N147:N154"/>
    <mergeCell ref="N155:N156"/>
    <mergeCell ref="N95:N96"/>
    <mergeCell ref="N97:N100"/>
    <mergeCell ref="N101:N102"/>
    <mergeCell ref="N129:N130"/>
    <mergeCell ref="T115:T116"/>
    <mergeCell ref="K122:K124"/>
    <mergeCell ref="K125:K126"/>
    <mergeCell ref="G158:I158"/>
    <mergeCell ref="L158:O158"/>
    <mergeCell ref="R158:U158"/>
    <mergeCell ref="X158:AA158"/>
    <mergeCell ref="J147:J154"/>
    <mergeCell ref="H147:H154"/>
    <mergeCell ref="AK133:AK134"/>
    <mergeCell ref="AK135:AK136"/>
    <mergeCell ref="AK137:AK138"/>
    <mergeCell ref="AK139:AK140"/>
    <mergeCell ref="AK141:AK144"/>
    <mergeCell ref="AK145:AK146"/>
    <mergeCell ref="AK147:AK154"/>
    <mergeCell ref="AK155:AK156"/>
    <mergeCell ref="G74:K74"/>
    <mergeCell ref="I76:I77"/>
    <mergeCell ref="I78:I79"/>
    <mergeCell ref="I80:I81"/>
    <mergeCell ref="I84:I87"/>
    <mergeCell ref="J105:J106"/>
    <mergeCell ref="J107:J110"/>
    <mergeCell ref="J111:J112"/>
    <mergeCell ref="X163:AB163"/>
    <mergeCell ref="AD163:AH163"/>
    <mergeCell ref="N80:N81"/>
    <mergeCell ref="N84:N87"/>
    <mergeCell ref="H155:H156"/>
    <mergeCell ref="N139:N140"/>
    <mergeCell ref="N141:N144"/>
    <mergeCell ref="W139:W140"/>
    <mergeCell ref="U147:U154"/>
    <mergeCell ref="V147:V154"/>
    <mergeCell ref="W141:W144"/>
    <mergeCell ref="K139:K140"/>
    <mergeCell ref="O139:O140"/>
    <mergeCell ref="I139:I140"/>
    <mergeCell ref="J90:J91"/>
    <mergeCell ref="J93:J94"/>
    <mergeCell ref="W155:W156"/>
    <mergeCell ref="K141:K144"/>
    <mergeCell ref="K145:K146"/>
    <mergeCell ref="K147:K154"/>
    <mergeCell ref="K155:K156"/>
    <mergeCell ref="J155:J156"/>
    <mergeCell ref="J131:J132"/>
    <mergeCell ref="J133:J134"/>
    <mergeCell ref="J135:J136"/>
    <mergeCell ref="J137:J138"/>
    <mergeCell ref="J141:J144"/>
    <mergeCell ref="J145:J146"/>
    <mergeCell ref="X159:AA159"/>
    <mergeCell ref="AD159:AG159"/>
    <mergeCell ref="J139:J140"/>
    <mergeCell ref="N119:N121"/>
    <mergeCell ref="T127:T128"/>
    <mergeCell ref="T129:T130"/>
    <mergeCell ref="T131:T132"/>
    <mergeCell ref="T133:T134"/>
    <mergeCell ref="T135:T136"/>
    <mergeCell ref="T137:T138"/>
    <mergeCell ref="T139:T140"/>
    <mergeCell ref="T141:T144"/>
    <mergeCell ref="T145:T146"/>
    <mergeCell ref="T147:T154"/>
    <mergeCell ref="T155:T156"/>
    <mergeCell ref="AD158:AG158"/>
    <mergeCell ref="Q131:Q132"/>
    <mergeCell ref="M131:M132"/>
    <mergeCell ref="T119:T121"/>
    <mergeCell ref="U129:U130"/>
    <mergeCell ref="N107:N110"/>
    <mergeCell ref="N111:N112"/>
    <mergeCell ref="N113:N114"/>
    <mergeCell ref="T125:T126"/>
    <mergeCell ref="L68:P68"/>
    <mergeCell ref="R67:V67"/>
    <mergeCell ref="R68:V68"/>
    <mergeCell ref="N145:N146"/>
    <mergeCell ref="U119:U121"/>
    <mergeCell ref="U122:U124"/>
    <mergeCell ref="U127:U128"/>
    <mergeCell ref="V155:V156"/>
    <mergeCell ref="R113:R114"/>
    <mergeCell ref="U155:U156"/>
    <mergeCell ref="I88:I89"/>
    <mergeCell ref="I90:I91"/>
    <mergeCell ref="I93:I94"/>
    <mergeCell ref="I135:I136"/>
    <mergeCell ref="J88:J89"/>
    <mergeCell ref="I137:I138"/>
    <mergeCell ref="G67:J67"/>
    <mergeCell ref="G68:J68"/>
    <mergeCell ref="L67:P67"/>
    <mergeCell ref="J95:J96"/>
    <mergeCell ref="J97:J100"/>
    <mergeCell ref="J101:J102"/>
    <mergeCell ref="J103:J104"/>
    <mergeCell ref="L74:Q74"/>
    <mergeCell ref="R74:W74"/>
    <mergeCell ref="Q84:Q87"/>
    <mergeCell ref="Q88:Q89"/>
    <mergeCell ref="M107:M110"/>
    <mergeCell ref="AK2:AK4"/>
    <mergeCell ref="AL2:AL4"/>
    <mergeCell ref="AK5:AK18"/>
    <mergeCell ref="AL5:AL18"/>
    <mergeCell ref="AK19:AK21"/>
    <mergeCell ref="AL19:AL21"/>
    <mergeCell ref="AK22:AK28"/>
    <mergeCell ref="AL22:AL28"/>
    <mergeCell ref="AK29:AK32"/>
    <mergeCell ref="AL29:AL32"/>
    <mergeCell ref="AK33:AK36"/>
    <mergeCell ref="AL33:AL36"/>
    <mergeCell ref="AK37:AK40"/>
    <mergeCell ref="AL37:AL40"/>
    <mergeCell ref="L65:O65"/>
    <mergeCell ref="L159:O159"/>
    <mergeCell ref="T76:T77"/>
    <mergeCell ref="T78:T79"/>
    <mergeCell ref="T80:T81"/>
    <mergeCell ref="T84:T87"/>
    <mergeCell ref="T88:T89"/>
    <mergeCell ref="T90:T91"/>
    <mergeCell ref="T93:T94"/>
    <mergeCell ref="T95:T96"/>
    <mergeCell ref="T97:T100"/>
    <mergeCell ref="T101:T102"/>
    <mergeCell ref="T103:T104"/>
    <mergeCell ref="T105:T106"/>
    <mergeCell ref="T107:T110"/>
    <mergeCell ref="T111:T112"/>
    <mergeCell ref="T113:T114"/>
    <mergeCell ref="R159:U159"/>
    <mergeCell ref="AK46:AK48"/>
    <mergeCell ref="AL46:AL48"/>
    <mergeCell ref="AK50:AK52"/>
    <mergeCell ref="AL50:AL52"/>
    <mergeCell ref="AK57:AK62"/>
    <mergeCell ref="AL57:AL62"/>
    <mergeCell ref="AK73:AK75"/>
    <mergeCell ref="AL73:AL75"/>
    <mergeCell ref="AK76:AK77"/>
    <mergeCell ref="AL76:AL77"/>
    <mergeCell ref="AK78:AK79"/>
    <mergeCell ref="AK80:AK81"/>
    <mergeCell ref="AK84:AK87"/>
    <mergeCell ref="AK88:AK89"/>
    <mergeCell ref="AK90:AK91"/>
    <mergeCell ref="AL78:AL79"/>
    <mergeCell ref="AL80:AL81"/>
    <mergeCell ref="AL84:AL87"/>
    <mergeCell ref="AL88:AL89"/>
    <mergeCell ref="AL90:AL91"/>
    <mergeCell ref="AK93:AK94"/>
    <mergeCell ref="AK95:AK96"/>
    <mergeCell ref="AK97:AK100"/>
    <mergeCell ref="AK101:AK102"/>
    <mergeCell ref="AK103:AK104"/>
    <mergeCell ref="AK105:AK106"/>
    <mergeCell ref="AK107:AK110"/>
    <mergeCell ref="AK111:AK112"/>
    <mergeCell ref="AK113:AK114"/>
    <mergeCell ref="AK115:AK116"/>
    <mergeCell ref="AK117:AK118"/>
    <mergeCell ref="AK119:AK121"/>
    <mergeCell ref="AK122:AK124"/>
    <mergeCell ref="AK125:AK126"/>
    <mergeCell ref="AK127:AK128"/>
    <mergeCell ref="AK129:AK130"/>
    <mergeCell ref="AK131:AK132"/>
    <mergeCell ref="AL133:AL134"/>
    <mergeCell ref="AL135:AL136"/>
    <mergeCell ref="AL137:AL138"/>
    <mergeCell ref="AL139:AL140"/>
    <mergeCell ref="AL141:AL144"/>
    <mergeCell ref="AL145:AL146"/>
    <mergeCell ref="AL147:AL154"/>
    <mergeCell ref="AL155:AL156"/>
    <mergeCell ref="AL93:AL94"/>
    <mergeCell ref="AL95:AL96"/>
    <mergeCell ref="AL97:AL100"/>
    <mergeCell ref="AL101:AL102"/>
    <mergeCell ref="AL103:AL104"/>
    <mergeCell ref="AL105:AL106"/>
    <mergeCell ref="AL107:AL110"/>
    <mergeCell ref="AL111:AL112"/>
    <mergeCell ref="AL113:AL114"/>
    <mergeCell ref="AL115:AL116"/>
    <mergeCell ref="AL117:AL118"/>
    <mergeCell ref="AL119:AL121"/>
    <mergeCell ref="AL122:AL124"/>
    <mergeCell ref="AL125:AL126"/>
    <mergeCell ref="AL127:AL128"/>
    <mergeCell ref="AL129:AL130"/>
    <mergeCell ref="AL131:AL132"/>
  </mergeCells>
  <phoneticPr fontId="2"/>
  <dataValidations count="1">
    <dataValidation type="list" allowBlank="1" showInputMessage="1" showErrorMessage="1" sqref="AH76:AH156 V76:V156 L76:L156 AD76:AD156 X76:X156 G56 J76:J156 P76:P156 R76:R156 G76:G156 AB76:AB156 G22:G36 V5:V62 R5:R62 AD5:AD62 AH5:AH62 P5:P62 X5:X62 L5:L62 AB5:AB62 J5:J62" xr:uid="{8A138401-1B82-45CA-B257-2D357BD81B54}">
      <formula1>$AJ$5:$AJ$6</formula1>
    </dataValidation>
  </dataValidations>
  <pageMargins left="0.7" right="0.7" top="0.75" bottom="0.75" header="0.3" footer="0.3"/>
  <pageSetup paperSize="8" scale="65"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F5B0B-16DF-4401-9BB9-61468F53CFA8}">
  <sheetPr>
    <tabColor rgb="FFFFFF00"/>
    <pageSetUpPr fitToPage="1"/>
  </sheetPr>
  <dimension ref="A1:AS91"/>
  <sheetViews>
    <sheetView zoomScale="70" zoomScaleNormal="70" workbookViewId="0">
      <pane xSplit="6" ySplit="4" topLeftCell="G13" activePane="bottomRight" state="frozen"/>
      <selection activeCell="D20" sqref="D20:F20"/>
      <selection pane="topRight" activeCell="D20" sqref="D20:F20"/>
      <selection pane="bottomLeft" activeCell="D20" sqref="D20:F20"/>
      <selection pane="bottomRight" activeCell="AK83" sqref="AK83"/>
    </sheetView>
  </sheetViews>
  <sheetFormatPr defaultRowHeight="18"/>
  <cols>
    <col min="1" max="1" width="5.19921875" style="40" customWidth="1"/>
    <col min="2" max="2" width="12.8984375" style="47" customWidth="1"/>
    <col min="3" max="5" width="3.5" style="44" customWidth="1"/>
    <col min="6" max="6" width="66.19921875" style="44" customWidth="1"/>
    <col min="7" max="7" width="3.3984375" style="40" customWidth="1"/>
    <col min="8" max="8" width="3.3984375" style="40" hidden="1" customWidth="1"/>
    <col min="9" max="9" width="5.296875" style="40" customWidth="1"/>
    <col min="10" max="10" width="9" style="40" customWidth="1"/>
    <col min="11" max="11" width="2.69921875" style="40" hidden="1" customWidth="1"/>
    <col min="12" max="12" width="3.3984375" style="40" customWidth="1"/>
    <col min="13" max="14" width="3.3984375" style="40" hidden="1" customWidth="1"/>
    <col min="15" max="15" width="5.296875" style="40" customWidth="1"/>
    <col min="16" max="16" width="9" style="40" customWidth="1"/>
    <col min="17" max="17" width="3.3984375" style="40" hidden="1" customWidth="1"/>
    <col min="18" max="18" width="3.3984375" style="40" customWidth="1"/>
    <col min="19" max="20" width="3.3984375" style="40" hidden="1" customWidth="1"/>
    <col min="21" max="21" width="5.296875" style="40" customWidth="1"/>
    <col min="22" max="22" width="9" style="40" customWidth="1"/>
    <col min="23" max="23" width="3.3984375" style="40" hidden="1" customWidth="1"/>
    <col min="24" max="24" width="3.3984375" style="40" customWidth="1"/>
    <col min="25" max="26" width="3.3984375" style="40" hidden="1" customWidth="1"/>
    <col min="27" max="27" width="5.296875" style="40" customWidth="1"/>
    <col min="28" max="28" width="9" style="40" customWidth="1"/>
    <col min="29" max="29" width="3.3984375" style="40" hidden="1" customWidth="1"/>
    <col min="30" max="30" width="3.3984375" style="40" customWidth="1"/>
    <col min="31" max="32" width="3.3984375" hidden="1" customWidth="1"/>
    <col min="33" max="33" width="5.296875" customWidth="1"/>
    <col min="34" max="34" width="9" customWidth="1"/>
    <col min="35" max="35" width="3.3984375" hidden="1" customWidth="1"/>
    <col min="36" max="36" width="3.5" hidden="1" customWidth="1"/>
    <col min="37" max="38" width="25.69921875" customWidth="1"/>
  </cols>
  <sheetData>
    <row r="1" spans="1:41">
      <c r="A1" s="264" t="s">
        <v>499</v>
      </c>
      <c r="B1" s="263"/>
    </row>
    <row r="2" spans="1:41" ht="18" customHeight="1">
      <c r="A2" s="438" t="s">
        <v>0</v>
      </c>
      <c r="B2" s="440"/>
      <c r="C2" s="452" t="s">
        <v>1</v>
      </c>
      <c r="D2" s="453"/>
      <c r="E2" s="453"/>
      <c r="F2" s="454"/>
      <c r="G2" s="498" t="s">
        <v>451</v>
      </c>
      <c r="H2" s="499"/>
      <c r="I2" s="499"/>
      <c r="J2" s="499"/>
      <c r="K2" s="500"/>
      <c r="L2" s="461" t="s">
        <v>452</v>
      </c>
      <c r="M2" s="462"/>
      <c r="N2" s="462"/>
      <c r="O2" s="462"/>
      <c r="P2" s="462"/>
      <c r="Q2" s="462"/>
      <c r="R2" s="462"/>
      <c r="S2" s="462"/>
      <c r="T2" s="462"/>
      <c r="U2" s="462"/>
      <c r="V2" s="462"/>
      <c r="W2" s="463"/>
      <c r="X2" s="461" t="s">
        <v>453</v>
      </c>
      <c r="Y2" s="462"/>
      <c r="Z2" s="462"/>
      <c r="AA2" s="462"/>
      <c r="AB2" s="462"/>
      <c r="AC2" s="462"/>
      <c r="AD2" s="462"/>
      <c r="AE2" s="462"/>
      <c r="AF2" s="462"/>
      <c r="AG2" s="462"/>
      <c r="AH2" s="463"/>
      <c r="AK2" s="284" t="s">
        <v>555</v>
      </c>
      <c r="AL2" s="284" t="s">
        <v>554</v>
      </c>
    </row>
    <row r="3" spans="1:41">
      <c r="A3" s="448"/>
      <c r="B3" s="449"/>
      <c r="C3" s="455"/>
      <c r="D3" s="456"/>
      <c r="E3" s="456"/>
      <c r="F3" s="457"/>
      <c r="G3" s="438" t="s">
        <v>394</v>
      </c>
      <c r="H3" s="439"/>
      <c r="I3" s="439"/>
      <c r="J3" s="439"/>
      <c r="K3" s="440"/>
      <c r="L3" s="438" t="s">
        <v>240</v>
      </c>
      <c r="M3" s="439"/>
      <c r="N3" s="439"/>
      <c r="O3" s="439"/>
      <c r="P3" s="439"/>
      <c r="Q3" s="440"/>
      <c r="R3" s="438" t="s">
        <v>394</v>
      </c>
      <c r="S3" s="439"/>
      <c r="T3" s="439"/>
      <c r="U3" s="439"/>
      <c r="V3" s="439"/>
      <c r="W3" s="440"/>
      <c r="X3" s="438" t="s">
        <v>240</v>
      </c>
      <c r="Y3" s="439"/>
      <c r="Z3" s="439"/>
      <c r="AA3" s="439"/>
      <c r="AB3" s="439"/>
      <c r="AC3" s="440"/>
      <c r="AD3" s="438" t="s">
        <v>394</v>
      </c>
      <c r="AE3" s="439"/>
      <c r="AF3" s="439"/>
      <c r="AG3" s="439"/>
      <c r="AH3" s="440"/>
      <c r="AK3" s="284"/>
      <c r="AL3" s="284"/>
    </row>
    <row r="4" spans="1:41" ht="60">
      <c r="A4" s="450"/>
      <c r="B4" s="451"/>
      <c r="C4" s="458"/>
      <c r="D4" s="459"/>
      <c r="E4" s="459"/>
      <c r="F4" s="460"/>
      <c r="G4" s="86"/>
      <c r="H4" s="82"/>
      <c r="I4" s="82"/>
      <c r="J4" s="92" t="s">
        <v>403</v>
      </c>
      <c r="K4" s="91"/>
      <c r="L4" s="90"/>
      <c r="M4" s="91"/>
      <c r="N4" s="91"/>
      <c r="O4" s="91"/>
      <c r="P4" s="92" t="s">
        <v>403</v>
      </c>
      <c r="Q4" s="93"/>
      <c r="R4" s="90"/>
      <c r="S4" s="91"/>
      <c r="T4" s="91"/>
      <c r="U4" s="91"/>
      <c r="V4" s="92" t="s">
        <v>403</v>
      </c>
      <c r="W4" s="93"/>
      <c r="X4" s="90"/>
      <c r="Y4" s="91"/>
      <c r="Z4" s="91"/>
      <c r="AA4" s="91"/>
      <c r="AB4" s="92" t="s">
        <v>403</v>
      </c>
      <c r="AC4" s="93"/>
      <c r="AD4" s="90"/>
      <c r="AE4" s="91"/>
      <c r="AF4" s="91"/>
      <c r="AG4" s="91"/>
      <c r="AH4" s="96" t="s">
        <v>403</v>
      </c>
      <c r="AI4" s="45"/>
      <c r="AK4" s="284"/>
      <c r="AL4" s="284"/>
    </row>
    <row r="5" spans="1:41" ht="52.2" customHeight="1">
      <c r="A5" s="302">
        <v>1</v>
      </c>
      <c r="B5" s="468" t="s">
        <v>545</v>
      </c>
      <c r="C5" s="234" t="s">
        <v>122</v>
      </c>
      <c r="D5" s="514" t="s">
        <v>548</v>
      </c>
      <c r="E5" s="514"/>
      <c r="F5" s="515"/>
      <c r="G5" s="79"/>
      <c r="H5" s="80"/>
      <c r="I5" s="80"/>
      <c r="J5" s="154"/>
      <c r="K5" s="81"/>
      <c r="L5" s="87" t="s">
        <v>400</v>
      </c>
      <c r="M5" s="88">
        <f>IF(L5="■",1,0)</f>
        <v>0</v>
      </c>
      <c r="N5" s="88"/>
      <c r="O5" s="88" t="s">
        <v>269</v>
      </c>
      <c r="P5" s="94" t="s">
        <v>430</v>
      </c>
      <c r="Q5" s="89">
        <f>IF(P5="■",1,0)</f>
        <v>0</v>
      </c>
      <c r="R5" s="87" t="s">
        <v>400</v>
      </c>
      <c r="S5" s="88"/>
      <c r="T5" s="88">
        <f>IF(R5="■",1,0)</f>
        <v>0</v>
      </c>
      <c r="U5" s="88" t="s">
        <v>268</v>
      </c>
      <c r="V5" s="99"/>
      <c r="W5" s="89"/>
      <c r="X5" s="87" t="s">
        <v>400</v>
      </c>
      <c r="Y5" s="88">
        <f>IF(X5="■",1,0)</f>
        <v>0</v>
      </c>
      <c r="Z5" s="88"/>
      <c r="AA5" s="88" t="s">
        <v>269</v>
      </c>
      <c r="AB5" s="94" t="s">
        <v>430</v>
      </c>
      <c r="AC5" s="89">
        <f>IF(AB5="■",1,0)</f>
        <v>0</v>
      </c>
      <c r="AD5" s="87" t="s">
        <v>400</v>
      </c>
      <c r="AE5" s="88"/>
      <c r="AF5" s="88">
        <f>IF(AD5="■",1,0)</f>
        <v>0</v>
      </c>
      <c r="AG5" s="88" t="s">
        <v>268</v>
      </c>
      <c r="AH5" s="99"/>
      <c r="AI5" s="89"/>
      <c r="AJ5" t="s">
        <v>430</v>
      </c>
      <c r="AK5" s="283"/>
      <c r="AL5" s="283"/>
    </row>
    <row r="6" spans="1:41" ht="37.799999999999997" customHeight="1">
      <c r="A6" s="303"/>
      <c r="B6" s="469"/>
      <c r="C6" s="218" t="s">
        <v>123</v>
      </c>
      <c r="D6" s="265" t="s">
        <v>223</v>
      </c>
      <c r="E6" s="517" t="s">
        <v>348</v>
      </c>
      <c r="F6" s="518"/>
      <c r="G6" s="486" t="s">
        <v>400</v>
      </c>
      <c r="H6" s="288">
        <f>IF(G6="■",1,0)</f>
        <v>0</v>
      </c>
      <c r="I6" s="288" t="s">
        <v>269</v>
      </c>
      <c r="J6" s="477" t="s">
        <v>400</v>
      </c>
      <c r="K6" s="318">
        <f>IF(J6="■",1,0)</f>
        <v>0</v>
      </c>
      <c r="L6" s="486" t="s">
        <v>400</v>
      </c>
      <c r="M6" s="288">
        <f>IF(L6="■",1,0)</f>
        <v>0</v>
      </c>
      <c r="N6" s="288"/>
      <c r="O6" s="288" t="s">
        <v>269</v>
      </c>
      <c r="P6" s="477" t="s">
        <v>400</v>
      </c>
      <c r="Q6" s="318">
        <f>IF(P6="■",1,0)</f>
        <v>0</v>
      </c>
      <c r="R6" s="486" t="s">
        <v>400</v>
      </c>
      <c r="S6" s="288">
        <f>IF(R6="■",1,0)</f>
        <v>0</v>
      </c>
      <c r="T6" s="288"/>
      <c r="U6" s="288" t="s">
        <v>269</v>
      </c>
      <c r="V6" s="477" t="s">
        <v>400</v>
      </c>
      <c r="W6" s="318">
        <f>IF(V6="■",1,0)</f>
        <v>0</v>
      </c>
      <c r="X6" s="486" t="s">
        <v>400</v>
      </c>
      <c r="Y6" s="288">
        <f>IF(X6="■",1,0)</f>
        <v>0</v>
      </c>
      <c r="Z6" s="288"/>
      <c r="AA6" s="288" t="s">
        <v>269</v>
      </c>
      <c r="AB6" s="477" t="s">
        <v>400</v>
      </c>
      <c r="AC6" s="318">
        <f>IF(AB6="■",1,0)</f>
        <v>0</v>
      </c>
      <c r="AD6" s="486" t="s">
        <v>400</v>
      </c>
      <c r="AE6" s="288">
        <f>IF(AD6="■",1,0)</f>
        <v>0</v>
      </c>
      <c r="AF6" s="288"/>
      <c r="AG6" s="288" t="s">
        <v>269</v>
      </c>
      <c r="AH6" s="496" t="s">
        <v>400</v>
      </c>
      <c r="AI6" s="318">
        <f>IF(AH6="■",1,0)</f>
        <v>0</v>
      </c>
      <c r="AJ6" t="s">
        <v>431</v>
      </c>
      <c r="AK6" s="532"/>
      <c r="AL6" s="532"/>
    </row>
    <row r="7" spans="1:41" ht="57" customHeight="1">
      <c r="A7" s="303"/>
      <c r="B7" s="469"/>
      <c r="C7" s="229"/>
      <c r="D7" s="220" t="s">
        <v>224</v>
      </c>
      <c r="E7" s="501" t="s">
        <v>138</v>
      </c>
      <c r="F7" s="502"/>
      <c r="G7" s="487"/>
      <c r="H7" s="289"/>
      <c r="I7" s="289"/>
      <c r="J7" s="478"/>
      <c r="K7" s="319"/>
      <c r="L7" s="487"/>
      <c r="M7" s="289"/>
      <c r="N7" s="289"/>
      <c r="O7" s="289"/>
      <c r="P7" s="478"/>
      <c r="Q7" s="319"/>
      <c r="R7" s="487"/>
      <c r="S7" s="289"/>
      <c r="T7" s="289"/>
      <c r="U7" s="289"/>
      <c r="V7" s="478"/>
      <c r="W7" s="319"/>
      <c r="X7" s="487"/>
      <c r="Y7" s="289"/>
      <c r="Z7" s="289"/>
      <c r="AA7" s="289"/>
      <c r="AB7" s="478"/>
      <c r="AC7" s="319"/>
      <c r="AD7" s="487"/>
      <c r="AE7" s="289"/>
      <c r="AF7" s="289"/>
      <c r="AG7" s="289"/>
      <c r="AH7" s="481"/>
      <c r="AI7" s="319"/>
      <c r="AK7" s="533"/>
      <c r="AL7" s="533"/>
    </row>
    <row r="8" spans="1:41" ht="52.8" customHeight="1">
      <c r="A8" s="304"/>
      <c r="B8" s="470"/>
      <c r="C8" s="234" t="s">
        <v>124</v>
      </c>
      <c r="D8" s="514" t="s">
        <v>501</v>
      </c>
      <c r="E8" s="514"/>
      <c r="F8" s="515"/>
      <c r="G8" s="87" t="s">
        <v>400</v>
      </c>
      <c r="H8" s="88">
        <f>IF(G8="■",1,0)</f>
        <v>0</v>
      </c>
      <c r="I8" s="88" t="s">
        <v>269</v>
      </c>
      <c r="J8" s="94" t="s">
        <v>430</v>
      </c>
      <c r="K8" s="89">
        <f>IF(J8="■",1,0)</f>
        <v>0</v>
      </c>
      <c r="L8" s="87" t="s">
        <v>400</v>
      </c>
      <c r="M8" s="88">
        <f>IF(L8="■",1,0)</f>
        <v>0</v>
      </c>
      <c r="N8" s="88"/>
      <c r="O8" s="88" t="s">
        <v>269</v>
      </c>
      <c r="P8" s="94" t="s">
        <v>430</v>
      </c>
      <c r="Q8" s="89">
        <f>IF(P8="■",1,0)</f>
        <v>0</v>
      </c>
      <c r="R8" s="87" t="s">
        <v>400</v>
      </c>
      <c r="S8" s="88">
        <f>IF(R8="■",1,0)</f>
        <v>0</v>
      </c>
      <c r="T8" s="88"/>
      <c r="U8" s="88" t="s">
        <v>269</v>
      </c>
      <c r="V8" s="94" t="s">
        <v>430</v>
      </c>
      <c r="W8" s="89">
        <f>IF(V8="■",1,0)</f>
        <v>0</v>
      </c>
      <c r="X8" s="87" t="s">
        <v>400</v>
      </c>
      <c r="Y8" s="88">
        <f>IF(X8="■",1,0)</f>
        <v>0</v>
      </c>
      <c r="Z8" s="88"/>
      <c r="AA8" s="88" t="s">
        <v>269</v>
      </c>
      <c r="AB8" s="94" t="s">
        <v>430</v>
      </c>
      <c r="AC8" s="89">
        <f>IF(AB8="■",1,0)</f>
        <v>0</v>
      </c>
      <c r="AD8" s="87" t="s">
        <v>400</v>
      </c>
      <c r="AE8" s="88">
        <f>IF(AD8="■",1,0)</f>
        <v>0</v>
      </c>
      <c r="AF8" s="88"/>
      <c r="AG8" s="88" t="s">
        <v>269</v>
      </c>
      <c r="AH8" s="97" t="s">
        <v>430</v>
      </c>
      <c r="AI8" s="89">
        <f>IF(AH8="■",1,0)</f>
        <v>0</v>
      </c>
      <c r="AK8" s="283"/>
      <c r="AL8" s="283"/>
    </row>
    <row r="9" spans="1:41">
      <c r="A9" s="302">
        <v>2</v>
      </c>
      <c r="B9" s="468" t="s">
        <v>103</v>
      </c>
      <c r="C9" s="234" t="s">
        <v>122</v>
      </c>
      <c r="D9" s="514" t="s">
        <v>349</v>
      </c>
      <c r="E9" s="514"/>
      <c r="F9" s="515"/>
      <c r="G9" s="79"/>
      <c r="H9" s="80"/>
      <c r="I9" s="80"/>
      <c r="J9" s="154"/>
      <c r="K9" s="81"/>
      <c r="L9" s="87" t="s">
        <v>400</v>
      </c>
      <c r="M9" s="88"/>
      <c r="N9" s="88">
        <f>IF(L9="■",1,0)</f>
        <v>0</v>
      </c>
      <c r="O9" s="88" t="s">
        <v>268</v>
      </c>
      <c r="P9" s="98"/>
      <c r="Q9" s="89"/>
      <c r="R9" s="87" t="s">
        <v>400</v>
      </c>
      <c r="S9" s="88"/>
      <c r="T9" s="88">
        <f>IF(R9="■",1,0)</f>
        <v>0</v>
      </c>
      <c r="U9" s="88" t="s">
        <v>268</v>
      </c>
      <c r="V9" s="98"/>
      <c r="W9" s="89"/>
      <c r="X9" s="87" t="s">
        <v>400</v>
      </c>
      <c r="Y9" s="88"/>
      <c r="Z9" s="88">
        <f>IF(X9="■",1,0)</f>
        <v>0</v>
      </c>
      <c r="AA9" s="88" t="s">
        <v>268</v>
      </c>
      <c r="AB9" s="98"/>
      <c r="AC9" s="89"/>
      <c r="AD9" s="87" t="s">
        <v>400</v>
      </c>
      <c r="AE9" s="88"/>
      <c r="AF9" s="88">
        <f>AF5</f>
        <v>0</v>
      </c>
      <c r="AG9" s="88" t="s">
        <v>268</v>
      </c>
      <c r="AH9" s="99"/>
      <c r="AI9" s="89"/>
      <c r="AK9" s="283"/>
      <c r="AL9" s="283"/>
    </row>
    <row r="10" spans="1:41" ht="37.200000000000003" customHeight="1">
      <c r="A10" s="304"/>
      <c r="B10" s="470"/>
      <c r="C10" s="234" t="s">
        <v>123</v>
      </c>
      <c r="D10" s="514" t="s">
        <v>178</v>
      </c>
      <c r="E10" s="514"/>
      <c r="F10" s="515"/>
      <c r="G10" s="79"/>
      <c r="H10" s="80"/>
      <c r="I10" s="80"/>
      <c r="J10" s="154"/>
      <c r="K10" s="81"/>
      <c r="L10" s="87" t="s">
        <v>400</v>
      </c>
      <c r="M10" s="88">
        <f>IF(L10="■",1,0)</f>
        <v>0</v>
      </c>
      <c r="N10" s="88"/>
      <c r="O10" s="88" t="s">
        <v>269</v>
      </c>
      <c r="P10" s="94" t="s">
        <v>430</v>
      </c>
      <c r="Q10" s="89">
        <f>IF(P10="■",1,0)</f>
        <v>0</v>
      </c>
      <c r="R10" s="87" t="s">
        <v>400</v>
      </c>
      <c r="S10" s="88">
        <f>IF(R10="■",1,0)</f>
        <v>0</v>
      </c>
      <c r="T10" s="88"/>
      <c r="U10" s="88" t="s">
        <v>269</v>
      </c>
      <c r="V10" s="94" t="s">
        <v>430</v>
      </c>
      <c r="W10" s="89">
        <f>IF(V10="■",1,0)</f>
        <v>0</v>
      </c>
      <c r="X10" s="87" t="s">
        <v>400</v>
      </c>
      <c r="Y10" s="88">
        <f>IF(X10="■",1,0)</f>
        <v>0</v>
      </c>
      <c r="Z10" s="88"/>
      <c r="AA10" s="88" t="s">
        <v>269</v>
      </c>
      <c r="AB10" s="94" t="s">
        <v>430</v>
      </c>
      <c r="AC10" s="89">
        <f>IF(AB10="■",1,0)</f>
        <v>0</v>
      </c>
      <c r="AD10" s="87" t="s">
        <v>400</v>
      </c>
      <c r="AE10" s="88">
        <f>IF(AD10="■",1,0)</f>
        <v>0</v>
      </c>
      <c r="AF10" s="88"/>
      <c r="AG10" s="88" t="s">
        <v>269</v>
      </c>
      <c r="AH10" s="97" t="s">
        <v>430</v>
      </c>
      <c r="AI10" s="89">
        <f>IF(AH10="■",1,0)</f>
        <v>0</v>
      </c>
      <c r="AK10" s="283"/>
      <c r="AL10" s="283"/>
    </row>
    <row r="11" spans="1:41" ht="36">
      <c r="A11" s="59">
        <v>3</v>
      </c>
      <c r="B11" s="60" t="s">
        <v>104</v>
      </c>
      <c r="C11" s="234"/>
      <c r="D11" s="514" t="s">
        <v>502</v>
      </c>
      <c r="E11" s="514"/>
      <c r="F11" s="515"/>
      <c r="G11" s="79"/>
      <c r="H11" s="80"/>
      <c r="I11" s="80"/>
      <c r="J11" s="154"/>
      <c r="K11" s="81"/>
      <c r="L11" s="87" t="s">
        <v>400</v>
      </c>
      <c r="M11" s="88">
        <f>IF(L11="■",1,0)</f>
        <v>0</v>
      </c>
      <c r="N11" s="88"/>
      <c r="O11" s="88" t="s">
        <v>269</v>
      </c>
      <c r="P11" s="94" t="s">
        <v>430</v>
      </c>
      <c r="Q11" s="89">
        <f>IF(P11="■",1,0)</f>
        <v>0</v>
      </c>
      <c r="R11" s="87" t="s">
        <v>400</v>
      </c>
      <c r="S11" s="88"/>
      <c r="T11" s="88">
        <f>IF(R11="■",1,0)</f>
        <v>0</v>
      </c>
      <c r="U11" s="88" t="s">
        <v>268</v>
      </c>
      <c r="V11" s="98"/>
      <c r="W11" s="89"/>
      <c r="X11" s="87" t="s">
        <v>400</v>
      </c>
      <c r="Y11" s="88">
        <f>IF(X11="■",1,0)</f>
        <v>0</v>
      </c>
      <c r="Z11" s="88"/>
      <c r="AA11" s="88" t="s">
        <v>269</v>
      </c>
      <c r="AB11" s="94" t="s">
        <v>430</v>
      </c>
      <c r="AC11" s="89">
        <f>IF(AB11="■",1,0)</f>
        <v>0</v>
      </c>
      <c r="AD11" s="87" t="s">
        <v>400</v>
      </c>
      <c r="AE11" s="88">
        <f>IF(AD11="■",1,0)</f>
        <v>0</v>
      </c>
      <c r="AF11" s="88"/>
      <c r="AG11" s="88" t="s">
        <v>269</v>
      </c>
      <c r="AH11" s="97" t="s">
        <v>430</v>
      </c>
      <c r="AI11" s="89">
        <f>IF(AH11="■",1,0)</f>
        <v>0</v>
      </c>
      <c r="AK11" s="283"/>
      <c r="AL11" s="283"/>
    </row>
    <row r="12" spans="1:41" ht="59.4" customHeight="1">
      <c r="A12" s="302">
        <v>4</v>
      </c>
      <c r="B12" s="543" t="s">
        <v>105</v>
      </c>
      <c r="C12" s="234" t="s">
        <v>122</v>
      </c>
      <c r="D12" s="514" t="s">
        <v>500</v>
      </c>
      <c r="E12" s="514"/>
      <c r="F12" s="515"/>
      <c r="G12" s="79"/>
      <c r="H12" s="80"/>
      <c r="I12" s="80"/>
      <c r="J12" s="154"/>
      <c r="K12" s="81"/>
      <c r="L12" s="87" t="s">
        <v>400</v>
      </c>
      <c r="M12" s="88">
        <f>IF(L12="■",1,0)</f>
        <v>0</v>
      </c>
      <c r="N12" s="88"/>
      <c r="O12" s="88" t="s">
        <v>269</v>
      </c>
      <c r="P12" s="94" t="s">
        <v>430</v>
      </c>
      <c r="Q12" s="89">
        <f>IF(P12="■",1,0)</f>
        <v>0</v>
      </c>
      <c r="R12" s="87" t="s">
        <v>400</v>
      </c>
      <c r="S12" s="88">
        <f>IF(R12="■",1,0)</f>
        <v>0</v>
      </c>
      <c r="T12" s="88"/>
      <c r="U12" s="88" t="s">
        <v>269</v>
      </c>
      <c r="V12" s="94" t="s">
        <v>430</v>
      </c>
      <c r="W12" s="89">
        <f>IF(V12="■",1,0)</f>
        <v>0</v>
      </c>
      <c r="X12" s="87" t="s">
        <v>400</v>
      </c>
      <c r="Y12" s="88">
        <f>IF(X12="■",1,0)</f>
        <v>0</v>
      </c>
      <c r="Z12" s="88"/>
      <c r="AA12" s="88" t="s">
        <v>269</v>
      </c>
      <c r="AB12" s="94" t="s">
        <v>430</v>
      </c>
      <c r="AC12" s="89">
        <f>IF(AB12="■",1,0)</f>
        <v>0</v>
      </c>
      <c r="AD12" s="87" t="s">
        <v>400</v>
      </c>
      <c r="AE12" s="88">
        <f>IF(AD12="■",1,0)</f>
        <v>0</v>
      </c>
      <c r="AF12" s="88"/>
      <c r="AG12" s="88" t="s">
        <v>269</v>
      </c>
      <c r="AH12" s="97" t="s">
        <v>430</v>
      </c>
      <c r="AI12" s="89">
        <f>IF(AH12="■",1,0)</f>
        <v>0</v>
      </c>
      <c r="AK12" s="283"/>
      <c r="AL12" s="283"/>
    </row>
    <row r="13" spans="1:41" ht="37.799999999999997" customHeight="1">
      <c r="A13" s="303"/>
      <c r="B13" s="544"/>
      <c r="C13" s="266" t="s">
        <v>147</v>
      </c>
      <c r="D13" s="517" t="s">
        <v>503</v>
      </c>
      <c r="E13" s="517"/>
      <c r="F13" s="518"/>
      <c r="G13" s="195"/>
      <c r="H13" s="71"/>
      <c r="I13" s="71"/>
      <c r="J13" s="151"/>
      <c r="K13" s="318"/>
      <c r="L13" s="486" t="s">
        <v>400</v>
      </c>
      <c r="M13" s="288"/>
      <c r="N13" s="288">
        <f>IF(L13="■",1,0)</f>
        <v>0</v>
      </c>
      <c r="O13" s="288" t="s">
        <v>268</v>
      </c>
      <c r="P13" s="483"/>
      <c r="Q13" s="318"/>
      <c r="R13" s="486" t="s">
        <v>400</v>
      </c>
      <c r="S13" s="288"/>
      <c r="T13" s="288">
        <f>IF(R13="■",1,0)</f>
        <v>0</v>
      </c>
      <c r="U13" s="288" t="s">
        <v>268</v>
      </c>
      <c r="V13" s="483"/>
      <c r="W13" s="318"/>
      <c r="X13" s="486" t="s">
        <v>400</v>
      </c>
      <c r="Y13" s="288"/>
      <c r="Z13" s="288">
        <f>IF(X13="■",1,0)</f>
        <v>0</v>
      </c>
      <c r="AA13" s="288" t="s">
        <v>268</v>
      </c>
      <c r="AB13" s="483"/>
      <c r="AC13" s="318"/>
      <c r="AD13" s="486" t="s">
        <v>400</v>
      </c>
      <c r="AE13" s="288"/>
      <c r="AF13" s="288">
        <f>IF(AD13="■",1,0)</f>
        <v>0</v>
      </c>
      <c r="AG13" s="288" t="s">
        <v>268</v>
      </c>
      <c r="AH13" s="480"/>
      <c r="AI13" s="318"/>
      <c r="AK13" s="534"/>
      <c r="AL13" s="534"/>
      <c r="AM13" s="281"/>
      <c r="AN13" s="281"/>
      <c r="AO13" s="281"/>
    </row>
    <row r="14" spans="1:41">
      <c r="A14" s="303"/>
      <c r="B14" s="544"/>
      <c r="C14" s="229"/>
      <c r="D14" s="220" t="s">
        <v>223</v>
      </c>
      <c r="E14" s="501" t="s">
        <v>179</v>
      </c>
      <c r="F14" s="502"/>
      <c r="G14" s="196"/>
      <c r="H14" s="73"/>
      <c r="I14" s="73"/>
      <c r="J14" s="152"/>
      <c r="K14" s="319"/>
      <c r="L14" s="487"/>
      <c r="M14" s="289"/>
      <c r="N14" s="289"/>
      <c r="O14" s="289"/>
      <c r="P14" s="478"/>
      <c r="Q14" s="319"/>
      <c r="R14" s="487"/>
      <c r="S14" s="289"/>
      <c r="T14" s="289"/>
      <c r="U14" s="289"/>
      <c r="V14" s="478"/>
      <c r="W14" s="319"/>
      <c r="X14" s="487"/>
      <c r="Y14" s="289"/>
      <c r="Z14" s="289"/>
      <c r="AA14" s="289"/>
      <c r="AB14" s="478"/>
      <c r="AC14" s="319"/>
      <c r="AD14" s="487"/>
      <c r="AE14" s="289"/>
      <c r="AF14" s="289"/>
      <c r="AG14" s="289"/>
      <c r="AH14" s="481"/>
      <c r="AI14" s="319"/>
      <c r="AK14" s="534"/>
      <c r="AL14" s="534"/>
    </row>
    <row r="15" spans="1:41" ht="37.200000000000003" customHeight="1">
      <c r="A15" s="303"/>
      <c r="B15" s="544"/>
      <c r="C15" s="229"/>
      <c r="D15" s="220" t="s">
        <v>224</v>
      </c>
      <c r="E15" s="501" t="s">
        <v>180</v>
      </c>
      <c r="F15" s="502"/>
      <c r="G15" s="196"/>
      <c r="H15" s="73"/>
      <c r="I15" s="73"/>
      <c r="J15" s="152"/>
      <c r="K15" s="319"/>
      <c r="L15" s="487"/>
      <c r="M15" s="289"/>
      <c r="N15" s="289"/>
      <c r="O15" s="289"/>
      <c r="P15" s="478"/>
      <c r="Q15" s="319"/>
      <c r="R15" s="487"/>
      <c r="S15" s="289"/>
      <c r="T15" s="289"/>
      <c r="U15" s="289"/>
      <c r="V15" s="478"/>
      <c r="W15" s="319"/>
      <c r="X15" s="487"/>
      <c r="Y15" s="289"/>
      <c r="Z15" s="289"/>
      <c r="AA15" s="289"/>
      <c r="AB15" s="478"/>
      <c r="AC15" s="319"/>
      <c r="AD15" s="487"/>
      <c r="AE15" s="289"/>
      <c r="AF15" s="289"/>
      <c r="AG15" s="289"/>
      <c r="AH15" s="481"/>
      <c r="AI15" s="319"/>
      <c r="AK15" s="534"/>
      <c r="AL15" s="534"/>
    </row>
    <row r="16" spans="1:41" ht="58.2" customHeight="1">
      <c r="A16" s="303"/>
      <c r="B16" s="544"/>
      <c r="C16" s="229"/>
      <c r="D16" s="220" t="s">
        <v>225</v>
      </c>
      <c r="E16" s="501" t="s">
        <v>440</v>
      </c>
      <c r="F16" s="502"/>
      <c r="G16" s="196"/>
      <c r="H16" s="73"/>
      <c r="I16" s="73"/>
      <c r="J16" s="152"/>
      <c r="K16" s="319"/>
      <c r="L16" s="487"/>
      <c r="M16" s="289"/>
      <c r="N16" s="289"/>
      <c r="O16" s="289"/>
      <c r="P16" s="478"/>
      <c r="Q16" s="319"/>
      <c r="R16" s="487"/>
      <c r="S16" s="289"/>
      <c r="T16" s="289"/>
      <c r="U16" s="289"/>
      <c r="V16" s="478"/>
      <c r="W16" s="319"/>
      <c r="X16" s="487"/>
      <c r="Y16" s="289"/>
      <c r="Z16" s="289"/>
      <c r="AA16" s="289"/>
      <c r="AB16" s="478"/>
      <c r="AC16" s="319"/>
      <c r="AD16" s="487"/>
      <c r="AE16" s="289"/>
      <c r="AF16" s="289"/>
      <c r="AG16" s="289"/>
      <c r="AH16" s="481"/>
      <c r="AI16" s="319"/>
      <c r="AK16" s="534"/>
      <c r="AL16" s="534"/>
    </row>
    <row r="17" spans="1:45" ht="18.600000000000001" customHeight="1">
      <c r="A17" s="302">
        <v>5</v>
      </c>
      <c r="B17" s="543" t="s">
        <v>106</v>
      </c>
      <c r="C17" s="525" t="s">
        <v>504</v>
      </c>
      <c r="D17" s="517"/>
      <c r="E17" s="517"/>
      <c r="F17" s="518"/>
      <c r="G17" s="195"/>
      <c r="H17" s="71"/>
      <c r="I17" s="71"/>
      <c r="J17" s="151"/>
      <c r="K17" s="318"/>
      <c r="L17" s="486" t="s">
        <v>400</v>
      </c>
      <c r="M17" s="288">
        <f>IF(L17="■",1,0)</f>
        <v>0</v>
      </c>
      <c r="N17" s="288"/>
      <c r="O17" s="288" t="s">
        <v>269</v>
      </c>
      <c r="P17" s="477" t="s">
        <v>430</v>
      </c>
      <c r="Q17" s="318">
        <f>IF(P17="■",1,0)</f>
        <v>0</v>
      </c>
      <c r="R17" s="486" t="s">
        <v>400</v>
      </c>
      <c r="S17" s="288">
        <f>IF(R17="■",1,0)</f>
        <v>0</v>
      </c>
      <c r="T17" s="288"/>
      <c r="U17" s="288" t="s">
        <v>269</v>
      </c>
      <c r="V17" s="477" t="s">
        <v>430</v>
      </c>
      <c r="W17" s="318">
        <f>IF(V17="■",1,0)</f>
        <v>0</v>
      </c>
      <c r="X17" s="486" t="s">
        <v>400</v>
      </c>
      <c r="Y17" s="288">
        <f>IF(X17="■",1,0)</f>
        <v>0</v>
      </c>
      <c r="Z17" s="288"/>
      <c r="AA17" s="288" t="s">
        <v>269</v>
      </c>
      <c r="AB17" s="477" t="s">
        <v>430</v>
      </c>
      <c r="AC17" s="318">
        <f>IF(AB17="■",1,0)</f>
        <v>0</v>
      </c>
      <c r="AD17" s="486" t="s">
        <v>400</v>
      </c>
      <c r="AE17" s="288">
        <f>IF(AD17="■",1,0)</f>
        <v>0</v>
      </c>
      <c r="AF17" s="288"/>
      <c r="AG17" s="288" t="s">
        <v>269</v>
      </c>
      <c r="AH17" s="496" t="s">
        <v>430</v>
      </c>
      <c r="AI17" s="318">
        <f>IF(AH17="■",1,0)</f>
        <v>0</v>
      </c>
      <c r="AK17" s="535"/>
      <c r="AL17" s="535"/>
      <c r="AM17" s="282"/>
      <c r="AN17" s="282"/>
      <c r="AO17" s="282"/>
      <c r="AP17" s="282"/>
      <c r="AQ17" s="282"/>
      <c r="AR17" s="282"/>
      <c r="AS17" s="282"/>
    </row>
    <row r="18" spans="1:45" ht="36.6" customHeight="1">
      <c r="A18" s="303"/>
      <c r="B18" s="544"/>
      <c r="C18" s="229" t="s">
        <v>122</v>
      </c>
      <c r="D18" s="501" t="s">
        <v>181</v>
      </c>
      <c r="E18" s="501"/>
      <c r="F18" s="502"/>
      <c r="G18" s="196"/>
      <c r="H18" s="73"/>
      <c r="I18" s="73"/>
      <c r="J18" s="152"/>
      <c r="K18" s="319"/>
      <c r="L18" s="487"/>
      <c r="M18" s="289"/>
      <c r="N18" s="289"/>
      <c r="O18" s="289"/>
      <c r="P18" s="478"/>
      <c r="Q18" s="319"/>
      <c r="R18" s="487"/>
      <c r="S18" s="289"/>
      <c r="T18" s="289"/>
      <c r="U18" s="289"/>
      <c r="V18" s="478"/>
      <c r="W18" s="319"/>
      <c r="X18" s="487"/>
      <c r="Y18" s="289"/>
      <c r="Z18" s="289"/>
      <c r="AA18" s="289"/>
      <c r="AB18" s="478"/>
      <c r="AC18" s="319"/>
      <c r="AD18" s="487"/>
      <c r="AE18" s="289"/>
      <c r="AF18" s="289"/>
      <c r="AG18" s="289"/>
      <c r="AH18" s="481"/>
      <c r="AI18" s="319"/>
      <c r="AK18" s="535"/>
      <c r="AL18" s="535"/>
    </row>
    <row r="19" spans="1:45" ht="34.799999999999997" customHeight="1">
      <c r="A19" s="303"/>
      <c r="B19" s="544"/>
      <c r="C19" s="229" t="s">
        <v>123</v>
      </c>
      <c r="D19" s="501" t="s">
        <v>182</v>
      </c>
      <c r="E19" s="501"/>
      <c r="F19" s="502"/>
      <c r="G19" s="196"/>
      <c r="H19" s="73"/>
      <c r="I19" s="73"/>
      <c r="J19" s="152"/>
      <c r="K19" s="319"/>
      <c r="L19" s="487"/>
      <c r="M19" s="289"/>
      <c r="N19" s="289"/>
      <c r="O19" s="289"/>
      <c r="P19" s="478"/>
      <c r="Q19" s="319"/>
      <c r="R19" s="487"/>
      <c r="S19" s="289"/>
      <c r="T19" s="289"/>
      <c r="U19" s="289"/>
      <c r="V19" s="478"/>
      <c r="W19" s="319"/>
      <c r="X19" s="487"/>
      <c r="Y19" s="289"/>
      <c r="Z19" s="289"/>
      <c r="AA19" s="289"/>
      <c r="AB19" s="478"/>
      <c r="AC19" s="319"/>
      <c r="AD19" s="487"/>
      <c r="AE19" s="289"/>
      <c r="AF19" s="289"/>
      <c r="AG19" s="289"/>
      <c r="AH19" s="481"/>
      <c r="AI19" s="319"/>
      <c r="AK19" s="535"/>
      <c r="AL19" s="535"/>
    </row>
    <row r="20" spans="1:45" ht="36" customHeight="1">
      <c r="A20" s="304"/>
      <c r="B20" s="545"/>
      <c r="C20" s="230" t="s">
        <v>124</v>
      </c>
      <c r="D20" s="503" t="s">
        <v>183</v>
      </c>
      <c r="E20" s="503"/>
      <c r="F20" s="504"/>
      <c r="G20" s="197"/>
      <c r="H20" s="75"/>
      <c r="I20" s="75"/>
      <c r="J20" s="153"/>
      <c r="K20" s="320"/>
      <c r="L20" s="488"/>
      <c r="M20" s="290"/>
      <c r="N20" s="290"/>
      <c r="O20" s="290"/>
      <c r="P20" s="479"/>
      <c r="Q20" s="320"/>
      <c r="R20" s="488"/>
      <c r="S20" s="290"/>
      <c r="T20" s="290"/>
      <c r="U20" s="290"/>
      <c r="V20" s="479"/>
      <c r="W20" s="320"/>
      <c r="X20" s="488"/>
      <c r="Y20" s="290"/>
      <c r="Z20" s="290"/>
      <c r="AA20" s="290"/>
      <c r="AB20" s="479"/>
      <c r="AC20" s="320"/>
      <c r="AD20" s="488"/>
      <c r="AE20" s="290"/>
      <c r="AF20" s="290"/>
      <c r="AG20" s="290"/>
      <c r="AH20" s="482"/>
      <c r="AI20" s="320"/>
      <c r="AK20" s="535"/>
      <c r="AL20" s="535"/>
    </row>
    <row r="21" spans="1:45">
      <c r="K21" s="40">
        <f>SUM(K5:K20)</f>
        <v>0</v>
      </c>
      <c r="Q21" s="40">
        <f>SUM(Q5:Q20)</f>
        <v>0</v>
      </c>
      <c r="W21" s="40">
        <f>SUM(W5:W20)</f>
        <v>0</v>
      </c>
      <c r="AC21" s="40">
        <f>SUM(AC5:AC20)</f>
        <v>0</v>
      </c>
      <c r="AI21">
        <f>SUM(AI5:AI20)</f>
        <v>0</v>
      </c>
    </row>
    <row r="22" spans="1:45" s="42" customFormat="1">
      <c r="A22" s="40"/>
      <c r="B22" s="47"/>
      <c r="C22" s="44"/>
      <c r="D22" s="44"/>
      <c r="E22" s="44"/>
      <c r="F22" s="150" t="s">
        <v>398</v>
      </c>
      <c r="G22" s="419" t="s">
        <v>404</v>
      </c>
      <c r="H22" s="419"/>
      <c r="I22" s="419"/>
      <c r="J22" s="69">
        <f>SUM(H5:H20)</f>
        <v>0</v>
      </c>
      <c r="K22" s="84"/>
      <c r="L22" s="419" t="s">
        <v>404</v>
      </c>
      <c r="M22" s="419"/>
      <c r="N22" s="419"/>
      <c r="O22" s="419"/>
      <c r="P22" s="69">
        <f>SUM(M5:M20)</f>
        <v>0</v>
      </c>
      <c r="Q22" s="84"/>
      <c r="R22" s="419" t="s">
        <v>404</v>
      </c>
      <c r="S22" s="419"/>
      <c r="T22" s="419"/>
      <c r="U22" s="419"/>
      <c r="V22" s="69">
        <f>SUM(S5:S20)</f>
        <v>0</v>
      </c>
      <c r="W22" s="84"/>
      <c r="X22" s="419" t="s">
        <v>404</v>
      </c>
      <c r="Y22" s="419"/>
      <c r="Z22" s="419"/>
      <c r="AA22" s="419"/>
      <c r="AB22" s="69">
        <f>SUM(Y5:Y20)</f>
        <v>0</v>
      </c>
      <c r="AC22" s="69"/>
      <c r="AD22" s="419" t="s">
        <v>404</v>
      </c>
      <c r="AE22" s="419"/>
      <c r="AF22" s="419"/>
      <c r="AG22" s="419"/>
      <c r="AH22" s="69">
        <f>SUM(AE5:AE20)</f>
        <v>0</v>
      </c>
      <c r="AI22" s="40"/>
    </row>
    <row r="23" spans="1:45" s="42" customFormat="1">
      <c r="A23" s="40"/>
      <c r="B23" s="47"/>
      <c r="C23" s="44"/>
      <c r="D23" s="44"/>
      <c r="E23" s="44"/>
      <c r="F23" s="44"/>
      <c r="G23" s="40"/>
      <c r="H23" s="40"/>
      <c r="I23" s="40"/>
      <c r="J23" s="40"/>
      <c r="K23" s="40"/>
      <c r="L23" s="419" t="s">
        <v>268</v>
      </c>
      <c r="M23" s="419"/>
      <c r="N23" s="419"/>
      <c r="O23" s="419"/>
      <c r="P23" s="69">
        <f>SUM(N5:N20)</f>
        <v>0</v>
      </c>
      <c r="Q23" s="69"/>
      <c r="R23" s="419" t="s">
        <v>268</v>
      </c>
      <c r="S23" s="419"/>
      <c r="T23" s="419"/>
      <c r="U23" s="419"/>
      <c r="V23" s="69">
        <f>SUM(T5:T20)</f>
        <v>0</v>
      </c>
      <c r="W23" s="40"/>
      <c r="X23" s="419" t="s">
        <v>405</v>
      </c>
      <c r="Y23" s="419"/>
      <c r="Z23" s="419"/>
      <c r="AA23" s="419"/>
      <c r="AB23" s="69">
        <f>SUM(Z5:Z20)</f>
        <v>0</v>
      </c>
      <c r="AC23" s="69"/>
      <c r="AD23" s="419" t="s">
        <v>405</v>
      </c>
      <c r="AE23" s="419"/>
      <c r="AF23" s="419"/>
      <c r="AG23" s="419"/>
      <c r="AH23" s="69">
        <f>SUM(AF5:AF20)</f>
        <v>0</v>
      </c>
      <c r="AI23" s="40"/>
    </row>
    <row r="25" spans="1:45">
      <c r="G25" s="292" t="s">
        <v>392</v>
      </c>
      <c r="H25" s="292"/>
      <c r="I25" s="292"/>
      <c r="J25" s="292"/>
      <c r="K25" s="68"/>
      <c r="L25" s="292" t="s">
        <v>392</v>
      </c>
      <c r="M25" s="292"/>
      <c r="N25" s="292"/>
      <c r="O25" s="292"/>
      <c r="P25" s="292"/>
      <c r="Q25" s="68"/>
      <c r="R25" s="292" t="s">
        <v>392</v>
      </c>
      <c r="S25" s="292"/>
      <c r="T25" s="292"/>
      <c r="U25" s="292"/>
      <c r="V25" s="292"/>
      <c r="W25" s="68"/>
      <c r="X25" s="292" t="s">
        <v>392</v>
      </c>
      <c r="Y25" s="292"/>
      <c r="Z25" s="292"/>
      <c r="AA25" s="292"/>
      <c r="AB25" s="292"/>
      <c r="AC25" s="68"/>
      <c r="AD25" s="292" t="s">
        <v>392</v>
      </c>
      <c r="AE25" s="292"/>
      <c r="AF25" s="292"/>
      <c r="AG25" s="292"/>
      <c r="AH25" s="292"/>
    </row>
    <row r="26" spans="1:45">
      <c r="G26" s="295">
        <f>COUNTIF(I5:I20,"必須")</f>
        <v>2</v>
      </c>
      <c r="H26" s="295"/>
      <c r="I26" s="295"/>
      <c r="J26" s="295"/>
      <c r="K26" s="69"/>
      <c r="L26" s="295">
        <f>COUNTIF(O5:O20,"必須")</f>
        <v>7</v>
      </c>
      <c r="M26" s="295"/>
      <c r="N26" s="295"/>
      <c r="O26" s="295"/>
      <c r="P26" s="295"/>
      <c r="Q26" s="69"/>
      <c r="R26" s="295">
        <f>COUNTIF(U5:U20,"必須")</f>
        <v>5</v>
      </c>
      <c r="S26" s="295"/>
      <c r="T26" s="295"/>
      <c r="U26" s="295"/>
      <c r="V26" s="295"/>
      <c r="W26" s="69"/>
      <c r="X26" s="295">
        <f>COUNTIF(AA5:AA20,"必須")</f>
        <v>7</v>
      </c>
      <c r="Y26" s="295"/>
      <c r="Z26" s="295"/>
      <c r="AA26" s="295"/>
      <c r="AB26" s="295"/>
      <c r="AC26" s="69"/>
      <c r="AD26" s="295">
        <f>COUNTIF(AG5:AG20,"必須")</f>
        <v>6</v>
      </c>
      <c r="AE26" s="295"/>
      <c r="AF26" s="295"/>
      <c r="AG26" s="295"/>
      <c r="AH26" s="295"/>
    </row>
    <row r="27" spans="1:45">
      <c r="X27" s="292" t="s">
        <v>393</v>
      </c>
      <c r="Y27" s="292"/>
      <c r="Z27" s="292"/>
      <c r="AA27" s="292"/>
      <c r="AB27" s="292"/>
      <c r="AC27" s="68"/>
      <c r="AD27" s="292" t="s">
        <v>393</v>
      </c>
      <c r="AE27" s="292"/>
      <c r="AF27" s="292"/>
      <c r="AG27" s="292"/>
      <c r="AH27" s="292"/>
    </row>
    <row r="28" spans="1:45">
      <c r="X28" s="443">
        <f>'0表紙_アドバンスト'!H15</f>
        <v>1</v>
      </c>
      <c r="Y28" s="443"/>
      <c r="Z28" s="443"/>
      <c r="AA28" s="443"/>
      <c r="AB28" s="443"/>
      <c r="AC28" s="183"/>
      <c r="AD28" s="443">
        <f>'0表紙_アドバンスト'!H33</f>
        <v>1</v>
      </c>
      <c r="AE28" s="443"/>
      <c r="AF28" s="443"/>
      <c r="AG28" s="443"/>
      <c r="AH28" s="443"/>
    </row>
    <row r="30" spans="1:45">
      <c r="A30" s="46" t="s">
        <v>472</v>
      </c>
    </row>
    <row r="31" spans="1:45" ht="18" customHeight="1">
      <c r="A31" s="438" t="s">
        <v>0</v>
      </c>
      <c r="B31" s="440"/>
      <c r="C31" s="452" t="s">
        <v>1</v>
      </c>
      <c r="D31" s="453"/>
      <c r="E31" s="453"/>
      <c r="F31" s="454"/>
      <c r="G31" s="498" t="s">
        <v>451</v>
      </c>
      <c r="H31" s="499"/>
      <c r="I31" s="499"/>
      <c r="J31" s="499"/>
      <c r="K31" s="500"/>
      <c r="L31" s="461" t="s">
        <v>452</v>
      </c>
      <c r="M31" s="462"/>
      <c r="N31" s="462"/>
      <c r="O31" s="462"/>
      <c r="P31" s="462"/>
      <c r="Q31" s="462"/>
      <c r="R31" s="462"/>
      <c r="S31" s="462"/>
      <c r="T31" s="462"/>
      <c r="U31" s="462"/>
      <c r="V31" s="462"/>
      <c r="W31" s="463"/>
      <c r="X31" s="461" t="s">
        <v>453</v>
      </c>
      <c r="Y31" s="462"/>
      <c r="Z31" s="462"/>
      <c r="AA31" s="462"/>
      <c r="AB31" s="462"/>
      <c r="AC31" s="462"/>
      <c r="AD31" s="462"/>
      <c r="AE31" s="462"/>
      <c r="AF31" s="462"/>
      <c r="AG31" s="462"/>
      <c r="AH31" s="463"/>
      <c r="AK31" s="284" t="s">
        <v>555</v>
      </c>
      <c r="AL31" s="284" t="s">
        <v>554</v>
      </c>
    </row>
    <row r="32" spans="1:45">
      <c r="A32" s="448"/>
      <c r="B32" s="449"/>
      <c r="C32" s="455"/>
      <c r="D32" s="456"/>
      <c r="E32" s="456"/>
      <c r="F32" s="457"/>
      <c r="G32" s="438" t="s">
        <v>394</v>
      </c>
      <c r="H32" s="439"/>
      <c r="I32" s="439"/>
      <c r="J32" s="439"/>
      <c r="K32" s="440"/>
      <c r="L32" s="438" t="s">
        <v>240</v>
      </c>
      <c r="M32" s="439"/>
      <c r="N32" s="439"/>
      <c r="O32" s="439"/>
      <c r="P32" s="439"/>
      <c r="Q32" s="440"/>
      <c r="R32" s="438" t="s">
        <v>394</v>
      </c>
      <c r="S32" s="439"/>
      <c r="T32" s="439"/>
      <c r="U32" s="439"/>
      <c r="V32" s="439"/>
      <c r="W32" s="440"/>
      <c r="X32" s="438" t="s">
        <v>240</v>
      </c>
      <c r="Y32" s="439"/>
      <c r="Z32" s="439"/>
      <c r="AA32" s="439"/>
      <c r="AB32" s="439"/>
      <c r="AC32" s="440"/>
      <c r="AD32" s="438" t="s">
        <v>394</v>
      </c>
      <c r="AE32" s="439"/>
      <c r="AF32" s="439"/>
      <c r="AG32" s="439"/>
      <c r="AH32" s="440"/>
      <c r="AK32" s="284"/>
      <c r="AL32" s="284"/>
    </row>
    <row r="33" spans="1:38" ht="60">
      <c r="A33" s="450"/>
      <c r="B33" s="451"/>
      <c r="C33" s="458"/>
      <c r="D33" s="459"/>
      <c r="E33" s="459"/>
      <c r="F33" s="460"/>
      <c r="G33" s="86"/>
      <c r="H33" s="82"/>
      <c r="I33" s="82"/>
      <c r="J33" s="92" t="s">
        <v>403</v>
      </c>
      <c r="K33" s="91"/>
      <c r="L33" s="90"/>
      <c r="M33" s="91"/>
      <c r="N33" s="91"/>
      <c r="O33" s="91"/>
      <c r="P33" s="92" t="s">
        <v>403</v>
      </c>
      <c r="Q33" s="93"/>
      <c r="R33" s="90"/>
      <c r="S33" s="91"/>
      <c r="T33" s="91"/>
      <c r="U33" s="91"/>
      <c r="V33" s="92" t="s">
        <v>403</v>
      </c>
      <c r="W33" s="93"/>
      <c r="X33" s="90"/>
      <c r="Y33" s="91"/>
      <c r="Z33" s="91"/>
      <c r="AA33" s="91"/>
      <c r="AB33" s="92" t="s">
        <v>403</v>
      </c>
      <c r="AC33" s="93"/>
      <c r="AD33" s="90"/>
      <c r="AE33" s="91"/>
      <c r="AF33" s="91"/>
      <c r="AG33" s="91"/>
      <c r="AH33" s="96" t="s">
        <v>403</v>
      </c>
      <c r="AI33" s="70"/>
      <c r="AK33" s="284"/>
      <c r="AL33" s="284"/>
    </row>
    <row r="34" spans="1:38" ht="36" customHeight="1">
      <c r="A34" s="465">
        <v>1</v>
      </c>
      <c r="B34" s="540" t="s">
        <v>23</v>
      </c>
      <c r="C34" s="517" t="s">
        <v>362</v>
      </c>
      <c r="D34" s="517"/>
      <c r="E34" s="517"/>
      <c r="F34" s="518"/>
      <c r="G34" s="254"/>
      <c r="H34" s="255"/>
      <c r="I34" s="255"/>
      <c r="J34" s="256"/>
      <c r="K34" s="238"/>
      <c r="L34" s="235"/>
      <c r="M34" s="236"/>
      <c r="N34" s="236"/>
      <c r="O34" s="236"/>
      <c r="P34" s="237"/>
      <c r="Q34" s="238"/>
      <c r="R34" s="235"/>
      <c r="S34" s="236"/>
      <c r="T34" s="236"/>
      <c r="U34" s="236"/>
      <c r="V34" s="237"/>
      <c r="W34" s="238"/>
      <c r="X34" s="235"/>
      <c r="Y34" s="236"/>
      <c r="Z34" s="236"/>
      <c r="AA34" s="236"/>
      <c r="AB34" s="237"/>
      <c r="AC34" s="238"/>
      <c r="AD34" s="235"/>
      <c r="AE34" s="236"/>
      <c r="AF34" s="236"/>
      <c r="AG34" s="236"/>
      <c r="AH34" s="242"/>
      <c r="AI34" s="89"/>
      <c r="AK34" s="283"/>
      <c r="AL34" s="283"/>
    </row>
    <row r="35" spans="1:38" ht="36.6" customHeight="1">
      <c r="A35" s="466"/>
      <c r="B35" s="541"/>
      <c r="C35" s="234" t="s">
        <v>122</v>
      </c>
      <c r="D35" s="514" t="s">
        <v>350</v>
      </c>
      <c r="E35" s="514"/>
      <c r="F35" s="515"/>
      <c r="G35" s="254"/>
      <c r="H35" s="255"/>
      <c r="I35" s="255"/>
      <c r="J35" s="256"/>
      <c r="K35" s="257"/>
      <c r="L35" s="247" t="s">
        <v>400</v>
      </c>
      <c r="M35" s="236"/>
      <c r="N35" s="236">
        <f>IF(L35="■",1,0)</f>
        <v>0</v>
      </c>
      <c r="O35" s="236" t="s">
        <v>268</v>
      </c>
      <c r="P35" s="244"/>
      <c r="Q35" s="238"/>
      <c r="R35" s="247" t="s">
        <v>400</v>
      </c>
      <c r="S35" s="236"/>
      <c r="T35" s="236">
        <f>IF(R35="■",1,0)</f>
        <v>0</v>
      </c>
      <c r="U35" s="236" t="s">
        <v>268</v>
      </c>
      <c r="V35" s="244"/>
      <c r="W35" s="238"/>
      <c r="X35" s="247" t="s">
        <v>400</v>
      </c>
      <c r="Y35" s="236"/>
      <c r="Z35" s="236">
        <f>IF(X35="■",1,0)</f>
        <v>0</v>
      </c>
      <c r="AA35" s="236" t="s">
        <v>268</v>
      </c>
      <c r="AB35" s="244"/>
      <c r="AC35" s="238"/>
      <c r="AD35" s="247" t="s">
        <v>400</v>
      </c>
      <c r="AE35" s="236"/>
      <c r="AF35" s="236">
        <f>IF(AD35="■",1,0)</f>
        <v>0</v>
      </c>
      <c r="AG35" s="236" t="s">
        <v>268</v>
      </c>
      <c r="AH35" s="258"/>
      <c r="AI35" s="89"/>
      <c r="AK35" s="283"/>
      <c r="AL35" s="283"/>
    </row>
    <row r="36" spans="1:38" ht="34.799999999999997" customHeight="1">
      <c r="A36" s="466"/>
      <c r="B36" s="541"/>
      <c r="C36" s="266" t="s">
        <v>147</v>
      </c>
      <c r="D36" s="517" t="s">
        <v>505</v>
      </c>
      <c r="E36" s="517"/>
      <c r="F36" s="518"/>
      <c r="G36" s="474"/>
      <c r="H36" s="252"/>
      <c r="I36" s="252"/>
      <c r="J36" s="245"/>
      <c r="K36" s="246"/>
      <c r="L36" s="425" t="s">
        <v>400</v>
      </c>
      <c r="M36" s="420">
        <f>IF(L36="■",1,0)</f>
        <v>0</v>
      </c>
      <c r="N36" s="420"/>
      <c r="O36" s="420" t="s">
        <v>269</v>
      </c>
      <c r="P36" s="423" t="s">
        <v>400</v>
      </c>
      <c r="Q36" s="431">
        <f>IF(P36="■",1,0)</f>
        <v>0</v>
      </c>
      <c r="R36" s="425" t="s">
        <v>400</v>
      </c>
      <c r="S36" s="420"/>
      <c r="T36" s="420">
        <f>IF(R36="■",1,0)</f>
        <v>0</v>
      </c>
      <c r="U36" s="420" t="s">
        <v>268</v>
      </c>
      <c r="V36" s="445"/>
      <c r="W36" s="431"/>
      <c r="X36" s="425" t="s">
        <v>400</v>
      </c>
      <c r="Y36" s="420">
        <f>IF(X36="■",1,0)</f>
        <v>0</v>
      </c>
      <c r="Z36" s="420"/>
      <c r="AA36" s="420" t="s">
        <v>269</v>
      </c>
      <c r="AB36" s="423" t="s">
        <v>400</v>
      </c>
      <c r="AC36" s="431">
        <f>IF(AB36="■",1,0)</f>
        <v>0</v>
      </c>
      <c r="AD36" s="425" t="s">
        <v>400</v>
      </c>
      <c r="AE36" s="420"/>
      <c r="AF36" s="420">
        <f>IF(AD36="■",1,0)</f>
        <v>0</v>
      </c>
      <c r="AG36" s="420" t="s">
        <v>268</v>
      </c>
      <c r="AH36" s="445"/>
      <c r="AI36" s="318"/>
      <c r="AK36" s="531"/>
      <c r="AL36" s="531"/>
    </row>
    <row r="37" spans="1:38" ht="36" customHeight="1">
      <c r="A37" s="466"/>
      <c r="B37" s="541"/>
      <c r="C37" s="229"/>
      <c r="D37" s="220" t="s">
        <v>223</v>
      </c>
      <c r="E37" s="501" t="s">
        <v>351</v>
      </c>
      <c r="F37" s="502"/>
      <c r="G37" s="526"/>
      <c r="H37" s="260"/>
      <c r="I37" s="260"/>
      <c r="J37" s="261"/>
      <c r="K37" s="262"/>
      <c r="L37" s="464"/>
      <c r="M37" s="422"/>
      <c r="N37" s="422"/>
      <c r="O37" s="422"/>
      <c r="P37" s="437"/>
      <c r="Q37" s="433"/>
      <c r="R37" s="464"/>
      <c r="S37" s="422"/>
      <c r="T37" s="422"/>
      <c r="U37" s="422"/>
      <c r="V37" s="446"/>
      <c r="W37" s="433"/>
      <c r="X37" s="464"/>
      <c r="Y37" s="422"/>
      <c r="Z37" s="422"/>
      <c r="AA37" s="422"/>
      <c r="AB37" s="437"/>
      <c r="AC37" s="433"/>
      <c r="AD37" s="464"/>
      <c r="AE37" s="422"/>
      <c r="AF37" s="422"/>
      <c r="AG37" s="422"/>
      <c r="AH37" s="446"/>
      <c r="AI37" s="319"/>
      <c r="AK37" s="531"/>
      <c r="AL37" s="531"/>
    </row>
    <row r="38" spans="1:38">
      <c r="A38" s="466"/>
      <c r="B38" s="541"/>
      <c r="C38" s="229"/>
      <c r="D38" s="220" t="s">
        <v>224</v>
      </c>
      <c r="E38" s="501" t="s">
        <v>352</v>
      </c>
      <c r="F38" s="502"/>
      <c r="G38" s="526"/>
      <c r="H38" s="260"/>
      <c r="I38" s="260"/>
      <c r="J38" s="261"/>
      <c r="K38" s="262"/>
      <c r="L38" s="464"/>
      <c r="M38" s="422"/>
      <c r="N38" s="422"/>
      <c r="O38" s="422"/>
      <c r="P38" s="437"/>
      <c r="Q38" s="433"/>
      <c r="R38" s="464"/>
      <c r="S38" s="422"/>
      <c r="T38" s="422"/>
      <c r="U38" s="422"/>
      <c r="V38" s="446"/>
      <c r="W38" s="433"/>
      <c r="X38" s="464"/>
      <c r="Y38" s="422"/>
      <c r="Z38" s="422"/>
      <c r="AA38" s="422"/>
      <c r="AB38" s="437"/>
      <c r="AC38" s="433"/>
      <c r="AD38" s="464"/>
      <c r="AE38" s="422"/>
      <c r="AF38" s="422"/>
      <c r="AG38" s="422"/>
      <c r="AH38" s="446"/>
      <c r="AI38" s="319"/>
      <c r="AK38" s="531"/>
      <c r="AL38" s="531"/>
    </row>
    <row r="39" spans="1:38" ht="36">
      <c r="A39" s="466"/>
      <c r="B39" s="541"/>
      <c r="C39" s="229"/>
      <c r="D39" s="220"/>
      <c r="E39" s="220" t="s">
        <v>226</v>
      </c>
      <c r="F39" s="223" t="s">
        <v>353</v>
      </c>
      <c r="G39" s="526"/>
      <c r="H39" s="260"/>
      <c r="I39" s="260"/>
      <c r="J39" s="261"/>
      <c r="K39" s="262"/>
      <c r="L39" s="464"/>
      <c r="M39" s="422"/>
      <c r="N39" s="422"/>
      <c r="O39" s="422"/>
      <c r="P39" s="437"/>
      <c r="Q39" s="433"/>
      <c r="R39" s="464"/>
      <c r="S39" s="422"/>
      <c r="T39" s="422"/>
      <c r="U39" s="422"/>
      <c r="V39" s="446"/>
      <c r="W39" s="433"/>
      <c r="X39" s="464"/>
      <c r="Y39" s="422"/>
      <c r="Z39" s="422"/>
      <c r="AA39" s="422"/>
      <c r="AB39" s="437"/>
      <c r="AC39" s="433"/>
      <c r="AD39" s="464"/>
      <c r="AE39" s="422"/>
      <c r="AF39" s="422"/>
      <c r="AG39" s="422"/>
      <c r="AH39" s="446"/>
      <c r="AI39" s="319"/>
      <c r="AK39" s="531"/>
      <c r="AL39" s="531"/>
    </row>
    <row r="40" spans="1:38">
      <c r="A40" s="466"/>
      <c r="B40" s="541"/>
      <c r="C40" s="229"/>
      <c r="D40" s="220"/>
      <c r="E40" s="220" t="s">
        <v>227</v>
      </c>
      <c r="F40" s="223" t="s">
        <v>397</v>
      </c>
      <c r="G40" s="526"/>
      <c r="H40" s="260"/>
      <c r="I40" s="260"/>
      <c r="J40" s="261"/>
      <c r="K40" s="262"/>
      <c r="L40" s="464"/>
      <c r="M40" s="422"/>
      <c r="N40" s="422"/>
      <c r="O40" s="422"/>
      <c r="P40" s="437"/>
      <c r="Q40" s="433"/>
      <c r="R40" s="464"/>
      <c r="S40" s="422"/>
      <c r="T40" s="422"/>
      <c r="U40" s="422"/>
      <c r="V40" s="446"/>
      <c r="W40" s="433"/>
      <c r="X40" s="464"/>
      <c r="Y40" s="422"/>
      <c r="Z40" s="422"/>
      <c r="AA40" s="422"/>
      <c r="AB40" s="437"/>
      <c r="AC40" s="433"/>
      <c r="AD40" s="464"/>
      <c r="AE40" s="422"/>
      <c r="AF40" s="422"/>
      <c r="AG40" s="422"/>
      <c r="AH40" s="446"/>
      <c r="AI40" s="319"/>
      <c r="AK40" s="531"/>
      <c r="AL40" s="531"/>
    </row>
    <row r="41" spans="1:38">
      <c r="A41" s="466"/>
      <c r="B41" s="541"/>
      <c r="C41" s="229"/>
      <c r="D41" s="220"/>
      <c r="E41" s="220" t="s">
        <v>228</v>
      </c>
      <c r="F41" s="223" t="s">
        <v>506</v>
      </c>
      <c r="G41" s="526"/>
      <c r="H41" s="260"/>
      <c r="I41" s="260"/>
      <c r="J41" s="261"/>
      <c r="K41" s="262"/>
      <c r="L41" s="464"/>
      <c r="M41" s="422"/>
      <c r="N41" s="422"/>
      <c r="O41" s="422"/>
      <c r="P41" s="437"/>
      <c r="Q41" s="433"/>
      <c r="R41" s="464"/>
      <c r="S41" s="422"/>
      <c r="T41" s="422"/>
      <c r="U41" s="422"/>
      <c r="V41" s="446"/>
      <c r="W41" s="433"/>
      <c r="X41" s="464"/>
      <c r="Y41" s="422"/>
      <c r="Z41" s="422"/>
      <c r="AA41" s="422"/>
      <c r="AB41" s="437"/>
      <c r="AC41" s="433"/>
      <c r="AD41" s="464"/>
      <c r="AE41" s="422"/>
      <c r="AF41" s="422"/>
      <c r="AG41" s="422"/>
      <c r="AH41" s="446"/>
      <c r="AI41" s="319"/>
      <c r="AK41" s="531"/>
      <c r="AL41" s="531"/>
    </row>
    <row r="42" spans="1:38" ht="36">
      <c r="A42" s="466"/>
      <c r="B42" s="541"/>
      <c r="C42" s="229"/>
      <c r="D42" s="222"/>
      <c r="E42" s="220" t="s">
        <v>229</v>
      </c>
      <c r="F42" s="223" t="s">
        <v>354</v>
      </c>
      <c r="G42" s="526"/>
      <c r="H42" s="260"/>
      <c r="I42" s="260"/>
      <c r="J42" s="261"/>
      <c r="K42" s="262"/>
      <c r="L42" s="464"/>
      <c r="M42" s="422"/>
      <c r="N42" s="422"/>
      <c r="O42" s="422"/>
      <c r="P42" s="437"/>
      <c r="Q42" s="433"/>
      <c r="R42" s="464"/>
      <c r="S42" s="422"/>
      <c r="T42" s="422"/>
      <c r="U42" s="422"/>
      <c r="V42" s="446"/>
      <c r="W42" s="433"/>
      <c r="X42" s="464"/>
      <c r="Y42" s="422"/>
      <c r="Z42" s="422"/>
      <c r="AA42" s="422"/>
      <c r="AB42" s="437"/>
      <c r="AC42" s="433"/>
      <c r="AD42" s="464"/>
      <c r="AE42" s="422"/>
      <c r="AF42" s="422"/>
      <c r="AG42" s="422"/>
      <c r="AH42" s="446"/>
      <c r="AI42" s="319"/>
      <c r="AK42" s="531"/>
      <c r="AL42" s="531"/>
    </row>
    <row r="43" spans="1:38" ht="36">
      <c r="A43" s="466"/>
      <c r="B43" s="541"/>
      <c r="C43" s="230"/>
      <c r="D43" s="225"/>
      <c r="E43" s="226" t="s">
        <v>230</v>
      </c>
      <c r="F43" s="227" t="s">
        <v>355</v>
      </c>
      <c r="G43" s="475"/>
      <c r="H43" s="253"/>
      <c r="I43" s="253"/>
      <c r="J43" s="249"/>
      <c r="K43" s="250"/>
      <c r="L43" s="426"/>
      <c r="M43" s="421"/>
      <c r="N43" s="421"/>
      <c r="O43" s="421"/>
      <c r="P43" s="424"/>
      <c r="Q43" s="432"/>
      <c r="R43" s="426"/>
      <c r="S43" s="421"/>
      <c r="T43" s="421"/>
      <c r="U43" s="421"/>
      <c r="V43" s="447"/>
      <c r="W43" s="432"/>
      <c r="X43" s="426"/>
      <c r="Y43" s="421"/>
      <c r="Z43" s="421"/>
      <c r="AA43" s="421"/>
      <c r="AB43" s="424"/>
      <c r="AC43" s="432"/>
      <c r="AD43" s="426"/>
      <c r="AE43" s="421"/>
      <c r="AF43" s="421"/>
      <c r="AG43" s="421"/>
      <c r="AH43" s="447"/>
      <c r="AI43" s="320"/>
      <c r="AK43" s="531"/>
      <c r="AL43" s="531"/>
    </row>
    <row r="44" spans="1:38" ht="36" customHeight="1">
      <c r="A44" s="466"/>
      <c r="B44" s="541"/>
      <c r="C44" s="218" t="s">
        <v>124</v>
      </c>
      <c r="D44" s="517" t="s">
        <v>243</v>
      </c>
      <c r="E44" s="517"/>
      <c r="F44" s="518"/>
      <c r="G44" s="425" t="s">
        <v>400</v>
      </c>
      <c r="H44" s="420">
        <f>IF(G44="■",1,0)</f>
        <v>0</v>
      </c>
      <c r="I44" s="420" t="s">
        <v>269</v>
      </c>
      <c r="J44" s="423" t="s">
        <v>430</v>
      </c>
      <c r="K44" s="431">
        <f>IF(J44="■",1,0)</f>
        <v>0</v>
      </c>
      <c r="L44" s="425" t="s">
        <v>400</v>
      </c>
      <c r="M44" s="420">
        <f>IF(L44="■",1,0)</f>
        <v>0</v>
      </c>
      <c r="N44" s="420"/>
      <c r="O44" s="420" t="s">
        <v>269</v>
      </c>
      <c r="P44" s="423" t="s">
        <v>400</v>
      </c>
      <c r="Q44" s="431">
        <f>IF(P44="■",1,0)</f>
        <v>0</v>
      </c>
      <c r="R44" s="425" t="s">
        <v>400</v>
      </c>
      <c r="S44" s="420">
        <f>IF(R44="■",1,0)</f>
        <v>0</v>
      </c>
      <c r="T44" s="420"/>
      <c r="U44" s="420" t="s">
        <v>269</v>
      </c>
      <c r="V44" s="423" t="s">
        <v>400</v>
      </c>
      <c r="W44" s="431">
        <f>IF(V44="■",1,0)</f>
        <v>0</v>
      </c>
      <c r="X44" s="425" t="s">
        <v>400</v>
      </c>
      <c r="Y44" s="420">
        <f>IF(X44="■",1,0)</f>
        <v>0</v>
      </c>
      <c r="Z44" s="420"/>
      <c r="AA44" s="420" t="s">
        <v>269</v>
      </c>
      <c r="AB44" s="423" t="s">
        <v>400</v>
      </c>
      <c r="AC44" s="431">
        <f>IF(AB44="■",1,0)</f>
        <v>0</v>
      </c>
      <c r="AD44" s="425" t="s">
        <v>400</v>
      </c>
      <c r="AE44" s="420">
        <f>IF(AD44="■",1,0)</f>
        <v>0</v>
      </c>
      <c r="AF44" s="420"/>
      <c r="AG44" s="420" t="s">
        <v>269</v>
      </c>
      <c r="AH44" s="491" t="s">
        <v>400</v>
      </c>
      <c r="AI44" s="318">
        <f>IF(AH44="■",1,0)</f>
        <v>0</v>
      </c>
      <c r="AK44" s="531"/>
      <c r="AL44" s="531"/>
    </row>
    <row r="45" spans="1:38" ht="37.799999999999997" customHeight="1">
      <c r="A45" s="466"/>
      <c r="B45" s="541"/>
      <c r="C45" s="229"/>
      <c r="D45" s="220" t="s">
        <v>223</v>
      </c>
      <c r="E45" s="501" t="s">
        <v>356</v>
      </c>
      <c r="F45" s="502"/>
      <c r="G45" s="464"/>
      <c r="H45" s="422"/>
      <c r="I45" s="422"/>
      <c r="J45" s="437"/>
      <c r="K45" s="433"/>
      <c r="L45" s="464"/>
      <c r="M45" s="422"/>
      <c r="N45" s="422"/>
      <c r="O45" s="422"/>
      <c r="P45" s="437"/>
      <c r="Q45" s="433"/>
      <c r="R45" s="464"/>
      <c r="S45" s="422"/>
      <c r="T45" s="422"/>
      <c r="U45" s="422"/>
      <c r="V45" s="437"/>
      <c r="W45" s="433"/>
      <c r="X45" s="464"/>
      <c r="Y45" s="422"/>
      <c r="Z45" s="422"/>
      <c r="AA45" s="422"/>
      <c r="AB45" s="437"/>
      <c r="AC45" s="433"/>
      <c r="AD45" s="464"/>
      <c r="AE45" s="422"/>
      <c r="AF45" s="422"/>
      <c r="AG45" s="422"/>
      <c r="AH45" s="446"/>
      <c r="AI45" s="319"/>
      <c r="AK45" s="531"/>
      <c r="AL45" s="531"/>
    </row>
    <row r="46" spans="1:38" ht="35.4" customHeight="1">
      <c r="A46" s="466"/>
      <c r="B46" s="541"/>
      <c r="C46" s="230"/>
      <c r="D46" s="226" t="s">
        <v>224</v>
      </c>
      <c r="E46" s="503" t="s">
        <v>357</v>
      </c>
      <c r="F46" s="504"/>
      <c r="G46" s="426"/>
      <c r="H46" s="421"/>
      <c r="I46" s="421"/>
      <c r="J46" s="424"/>
      <c r="K46" s="432"/>
      <c r="L46" s="426"/>
      <c r="M46" s="421"/>
      <c r="N46" s="421"/>
      <c r="O46" s="421"/>
      <c r="P46" s="424"/>
      <c r="Q46" s="432"/>
      <c r="R46" s="426"/>
      <c r="S46" s="421"/>
      <c r="T46" s="421"/>
      <c r="U46" s="421"/>
      <c r="V46" s="424"/>
      <c r="W46" s="432"/>
      <c r="X46" s="426"/>
      <c r="Y46" s="421"/>
      <c r="Z46" s="421"/>
      <c r="AA46" s="421"/>
      <c r="AB46" s="424"/>
      <c r="AC46" s="432"/>
      <c r="AD46" s="426"/>
      <c r="AE46" s="421"/>
      <c r="AF46" s="421"/>
      <c r="AG46" s="421"/>
      <c r="AH46" s="447"/>
      <c r="AI46" s="320"/>
      <c r="AK46" s="531"/>
      <c r="AL46" s="531"/>
    </row>
    <row r="47" spans="1:38" ht="36.6" customHeight="1">
      <c r="A47" s="466"/>
      <c r="B47" s="541"/>
      <c r="C47" s="218" t="s">
        <v>126</v>
      </c>
      <c r="D47" s="517" t="s">
        <v>196</v>
      </c>
      <c r="E47" s="517"/>
      <c r="F47" s="518"/>
      <c r="G47" s="425" t="s">
        <v>400</v>
      </c>
      <c r="H47" s="420">
        <f>IF(G47="■",1,0)</f>
        <v>0</v>
      </c>
      <c r="I47" s="420" t="s">
        <v>269</v>
      </c>
      <c r="J47" s="423" t="s">
        <v>430</v>
      </c>
      <c r="K47" s="431">
        <f>IF(J47="■",1,0)</f>
        <v>0</v>
      </c>
      <c r="L47" s="425" t="s">
        <v>400</v>
      </c>
      <c r="M47" s="420">
        <f>IF(L47="■",1,0)</f>
        <v>0</v>
      </c>
      <c r="N47" s="420"/>
      <c r="O47" s="420" t="s">
        <v>269</v>
      </c>
      <c r="P47" s="423" t="s">
        <v>400</v>
      </c>
      <c r="Q47" s="431">
        <f>IF(P47="■",1,0)</f>
        <v>0</v>
      </c>
      <c r="R47" s="425" t="s">
        <v>400</v>
      </c>
      <c r="S47" s="420">
        <f>IF(R47="■",1,0)</f>
        <v>0</v>
      </c>
      <c r="T47" s="420"/>
      <c r="U47" s="420" t="s">
        <v>269</v>
      </c>
      <c r="V47" s="423" t="s">
        <v>400</v>
      </c>
      <c r="W47" s="431">
        <f>IF(V47="■",1,0)</f>
        <v>0</v>
      </c>
      <c r="X47" s="425" t="s">
        <v>400</v>
      </c>
      <c r="Y47" s="420">
        <f>IF(X47="■",1,0)</f>
        <v>0</v>
      </c>
      <c r="Z47" s="420"/>
      <c r="AA47" s="420" t="s">
        <v>269</v>
      </c>
      <c r="AB47" s="423" t="s">
        <v>400</v>
      </c>
      <c r="AC47" s="431">
        <f>IF(AB47="■",1,0)</f>
        <v>0</v>
      </c>
      <c r="AD47" s="425" t="s">
        <v>400</v>
      </c>
      <c r="AE47" s="420">
        <f>IF(AD47="■",1,0)</f>
        <v>0</v>
      </c>
      <c r="AF47" s="420"/>
      <c r="AG47" s="420" t="s">
        <v>269</v>
      </c>
      <c r="AH47" s="491" t="s">
        <v>400</v>
      </c>
      <c r="AI47" s="318">
        <f>IF(AH47="■",1,0)</f>
        <v>0</v>
      </c>
      <c r="AK47" s="531"/>
      <c r="AL47" s="531"/>
    </row>
    <row r="48" spans="1:38" ht="57.6" customHeight="1">
      <c r="A48" s="466"/>
      <c r="B48" s="541"/>
      <c r="C48" s="219"/>
      <c r="D48" s="220" t="s">
        <v>223</v>
      </c>
      <c r="E48" s="501" t="s">
        <v>358</v>
      </c>
      <c r="F48" s="502"/>
      <c r="G48" s="464"/>
      <c r="H48" s="422"/>
      <c r="I48" s="422"/>
      <c r="J48" s="437"/>
      <c r="K48" s="433"/>
      <c r="L48" s="464"/>
      <c r="M48" s="422"/>
      <c r="N48" s="422"/>
      <c r="O48" s="422"/>
      <c r="P48" s="437"/>
      <c r="Q48" s="433"/>
      <c r="R48" s="464"/>
      <c r="S48" s="422"/>
      <c r="T48" s="422"/>
      <c r="U48" s="422"/>
      <c r="V48" s="437"/>
      <c r="W48" s="433"/>
      <c r="X48" s="464"/>
      <c r="Y48" s="422"/>
      <c r="Z48" s="422"/>
      <c r="AA48" s="422"/>
      <c r="AB48" s="437"/>
      <c r="AC48" s="433"/>
      <c r="AD48" s="464"/>
      <c r="AE48" s="422"/>
      <c r="AF48" s="422"/>
      <c r="AG48" s="422"/>
      <c r="AH48" s="446"/>
      <c r="AI48" s="319"/>
      <c r="AK48" s="531"/>
      <c r="AL48" s="531"/>
    </row>
    <row r="49" spans="1:38" ht="53.4" customHeight="1">
      <c r="A49" s="466"/>
      <c r="B49" s="541"/>
      <c r="C49" s="224"/>
      <c r="D49" s="226" t="s">
        <v>224</v>
      </c>
      <c r="E49" s="503" t="s">
        <v>359</v>
      </c>
      <c r="F49" s="504"/>
      <c r="G49" s="426"/>
      <c r="H49" s="421"/>
      <c r="I49" s="421"/>
      <c r="J49" s="424"/>
      <c r="K49" s="432"/>
      <c r="L49" s="426"/>
      <c r="M49" s="421"/>
      <c r="N49" s="421"/>
      <c r="O49" s="421"/>
      <c r="P49" s="424"/>
      <c r="Q49" s="432"/>
      <c r="R49" s="426"/>
      <c r="S49" s="421"/>
      <c r="T49" s="421"/>
      <c r="U49" s="421"/>
      <c r="V49" s="424"/>
      <c r="W49" s="432"/>
      <c r="X49" s="426"/>
      <c r="Y49" s="421"/>
      <c r="Z49" s="421"/>
      <c r="AA49" s="421"/>
      <c r="AB49" s="424"/>
      <c r="AC49" s="432"/>
      <c r="AD49" s="426"/>
      <c r="AE49" s="421"/>
      <c r="AF49" s="421"/>
      <c r="AG49" s="421"/>
      <c r="AH49" s="447"/>
      <c r="AI49" s="320"/>
      <c r="AK49" s="531"/>
      <c r="AL49" s="531"/>
    </row>
    <row r="50" spans="1:38" ht="39" customHeight="1">
      <c r="A50" s="466"/>
      <c r="B50" s="542"/>
      <c r="C50" s="234" t="s">
        <v>134</v>
      </c>
      <c r="D50" s="514" t="s">
        <v>482</v>
      </c>
      <c r="E50" s="514"/>
      <c r="F50" s="515"/>
      <c r="G50" s="251"/>
      <c r="H50" s="252"/>
      <c r="I50" s="252"/>
      <c r="J50" s="245"/>
      <c r="K50" s="246"/>
      <c r="L50" s="247" t="s">
        <v>400</v>
      </c>
      <c r="M50" s="239">
        <f>IF(L50="■",1,0)</f>
        <v>0</v>
      </c>
      <c r="N50" s="239"/>
      <c r="O50" s="239" t="s">
        <v>269</v>
      </c>
      <c r="P50" s="240" t="s">
        <v>400</v>
      </c>
      <c r="Q50" s="241">
        <f>IF(P50="■",1,0)</f>
        <v>0</v>
      </c>
      <c r="R50" s="247" t="s">
        <v>400</v>
      </c>
      <c r="S50" s="239"/>
      <c r="T50" s="239">
        <f>IF(R50="■",1,0)</f>
        <v>0</v>
      </c>
      <c r="U50" s="239" t="s">
        <v>268</v>
      </c>
      <c r="V50" s="248"/>
      <c r="W50" s="241"/>
      <c r="X50" s="247" t="s">
        <v>400</v>
      </c>
      <c r="Y50" s="239">
        <f>IF(X50="■",1,0)</f>
        <v>0</v>
      </c>
      <c r="Z50" s="239"/>
      <c r="AA50" s="239" t="s">
        <v>269</v>
      </c>
      <c r="AB50" s="240" t="s">
        <v>400</v>
      </c>
      <c r="AC50" s="241">
        <f>IF(AB50="■",1,0)</f>
        <v>0</v>
      </c>
      <c r="AD50" s="247" t="s">
        <v>400</v>
      </c>
      <c r="AE50" s="239"/>
      <c r="AF50" s="239">
        <f>IF(AD50="■",1,0)</f>
        <v>0</v>
      </c>
      <c r="AG50" s="239" t="s">
        <v>268</v>
      </c>
      <c r="AH50" s="248"/>
      <c r="AI50" s="78"/>
      <c r="AK50" s="283"/>
      <c r="AL50" s="283"/>
    </row>
    <row r="51" spans="1:38" ht="74.400000000000006" customHeight="1">
      <c r="A51" s="465">
        <v>2</v>
      </c>
      <c r="B51" s="541" t="s">
        <v>24</v>
      </c>
      <c r="C51" s="501" t="s">
        <v>507</v>
      </c>
      <c r="D51" s="501"/>
      <c r="E51" s="501"/>
      <c r="F51" s="501"/>
      <c r="G51" s="254"/>
      <c r="H51" s="255"/>
      <c r="I51" s="255"/>
      <c r="J51" s="256"/>
      <c r="K51" s="238"/>
      <c r="L51" s="235"/>
      <c r="M51" s="236"/>
      <c r="N51" s="236"/>
      <c r="O51" s="236"/>
      <c r="P51" s="237"/>
      <c r="Q51" s="238"/>
      <c r="R51" s="235"/>
      <c r="S51" s="236"/>
      <c r="T51" s="236"/>
      <c r="U51" s="236"/>
      <c r="V51" s="237"/>
      <c r="W51" s="238"/>
      <c r="X51" s="235"/>
      <c r="Y51" s="236"/>
      <c r="Z51" s="236"/>
      <c r="AA51" s="236"/>
      <c r="AB51" s="237"/>
      <c r="AC51" s="238"/>
      <c r="AD51" s="235"/>
      <c r="AE51" s="236"/>
      <c r="AF51" s="236"/>
      <c r="AG51" s="236"/>
      <c r="AH51" s="242"/>
      <c r="AI51" s="89"/>
      <c r="AK51" s="283"/>
      <c r="AL51" s="283"/>
    </row>
    <row r="52" spans="1:38" ht="37.200000000000003" customHeight="1">
      <c r="A52" s="466"/>
      <c r="B52" s="541"/>
      <c r="C52" s="218" t="s">
        <v>122</v>
      </c>
      <c r="D52" s="517" t="s">
        <v>508</v>
      </c>
      <c r="E52" s="517"/>
      <c r="F52" s="518"/>
      <c r="G52" s="474"/>
      <c r="H52" s="427"/>
      <c r="I52" s="427"/>
      <c r="J52" s="429"/>
      <c r="K52" s="434"/>
      <c r="L52" s="425" t="s">
        <v>400</v>
      </c>
      <c r="M52" s="420">
        <f>IF(L52="■",1,0)</f>
        <v>0</v>
      </c>
      <c r="N52" s="420"/>
      <c r="O52" s="420" t="s">
        <v>268</v>
      </c>
      <c r="P52" s="445"/>
      <c r="Q52" s="431">
        <f>IF(P52="■",1,0)</f>
        <v>0</v>
      </c>
      <c r="R52" s="425" t="s">
        <v>400</v>
      </c>
      <c r="S52" s="420"/>
      <c r="T52" s="420">
        <f>IF(R52="■",1,0)</f>
        <v>0</v>
      </c>
      <c r="U52" s="420" t="s">
        <v>268</v>
      </c>
      <c r="V52" s="445"/>
      <c r="W52" s="431"/>
      <c r="X52" s="425" t="s">
        <v>400</v>
      </c>
      <c r="Y52" s="420">
        <f>IF(X52="■",1,0)</f>
        <v>0</v>
      </c>
      <c r="Z52" s="420"/>
      <c r="AA52" s="420" t="s">
        <v>268</v>
      </c>
      <c r="AB52" s="445"/>
      <c r="AC52" s="431">
        <f>IF(AB52="■",1,0)</f>
        <v>0</v>
      </c>
      <c r="AD52" s="425" t="s">
        <v>400</v>
      </c>
      <c r="AE52" s="420"/>
      <c r="AF52" s="420">
        <f>IF(AD52="■",1,0)</f>
        <v>0</v>
      </c>
      <c r="AG52" s="420" t="s">
        <v>268</v>
      </c>
      <c r="AH52" s="445"/>
      <c r="AI52" s="318"/>
      <c r="AK52" s="531"/>
      <c r="AL52" s="531"/>
    </row>
    <row r="53" spans="1:38">
      <c r="A53" s="466"/>
      <c r="B53" s="541"/>
      <c r="C53" s="229"/>
      <c r="D53" s="222" t="s">
        <v>223</v>
      </c>
      <c r="E53" s="501" t="s">
        <v>360</v>
      </c>
      <c r="F53" s="502"/>
      <c r="G53" s="526"/>
      <c r="H53" s="441"/>
      <c r="I53" s="441"/>
      <c r="J53" s="442"/>
      <c r="K53" s="436"/>
      <c r="L53" s="464"/>
      <c r="M53" s="422"/>
      <c r="N53" s="422"/>
      <c r="O53" s="422"/>
      <c r="P53" s="446"/>
      <c r="Q53" s="433"/>
      <c r="R53" s="464"/>
      <c r="S53" s="422"/>
      <c r="T53" s="422"/>
      <c r="U53" s="422"/>
      <c r="V53" s="446"/>
      <c r="W53" s="433"/>
      <c r="X53" s="464"/>
      <c r="Y53" s="422"/>
      <c r="Z53" s="422"/>
      <c r="AA53" s="422"/>
      <c r="AB53" s="446"/>
      <c r="AC53" s="433"/>
      <c r="AD53" s="464"/>
      <c r="AE53" s="422"/>
      <c r="AF53" s="422"/>
      <c r="AG53" s="422"/>
      <c r="AH53" s="446"/>
      <c r="AI53" s="319"/>
      <c r="AK53" s="531"/>
      <c r="AL53" s="531"/>
    </row>
    <row r="54" spans="1:38" ht="36" customHeight="1">
      <c r="A54" s="466"/>
      <c r="B54" s="541"/>
      <c r="C54" s="230"/>
      <c r="D54" s="225" t="s">
        <v>224</v>
      </c>
      <c r="E54" s="503" t="s">
        <v>361</v>
      </c>
      <c r="F54" s="504"/>
      <c r="G54" s="475"/>
      <c r="H54" s="428"/>
      <c r="I54" s="428"/>
      <c r="J54" s="430"/>
      <c r="K54" s="435"/>
      <c r="L54" s="426"/>
      <c r="M54" s="421"/>
      <c r="N54" s="421"/>
      <c r="O54" s="421"/>
      <c r="P54" s="447"/>
      <c r="Q54" s="432"/>
      <c r="R54" s="426"/>
      <c r="S54" s="421"/>
      <c r="T54" s="421"/>
      <c r="U54" s="421"/>
      <c r="V54" s="447"/>
      <c r="W54" s="432"/>
      <c r="X54" s="426"/>
      <c r="Y54" s="421"/>
      <c r="Z54" s="421"/>
      <c r="AA54" s="421"/>
      <c r="AB54" s="447"/>
      <c r="AC54" s="432"/>
      <c r="AD54" s="426"/>
      <c r="AE54" s="421"/>
      <c r="AF54" s="421"/>
      <c r="AG54" s="421"/>
      <c r="AH54" s="447"/>
      <c r="AI54" s="320"/>
      <c r="AK54" s="531"/>
      <c r="AL54" s="531"/>
    </row>
    <row r="55" spans="1:38" ht="35.4" customHeight="1">
      <c r="A55" s="466"/>
      <c r="B55" s="541"/>
      <c r="C55" s="234" t="s">
        <v>123</v>
      </c>
      <c r="D55" s="521" t="s">
        <v>186</v>
      </c>
      <c r="E55" s="521"/>
      <c r="F55" s="522"/>
      <c r="G55" s="254"/>
      <c r="H55" s="255"/>
      <c r="I55" s="255"/>
      <c r="J55" s="256"/>
      <c r="K55" s="257"/>
      <c r="L55" s="247" t="s">
        <v>400</v>
      </c>
      <c r="M55" s="236">
        <f>IF(L55="■",1,0)</f>
        <v>0</v>
      </c>
      <c r="N55" s="236"/>
      <c r="O55" s="236" t="s">
        <v>268</v>
      </c>
      <c r="P55" s="258"/>
      <c r="Q55" s="238">
        <f>IF(P55="■",1,0)</f>
        <v>0</v>
      </c>
      <c r="R55" s="235" t="s">
        <v>400</v>
      </c>
      <c r="S55" s="236"/>
      <c r="T55" s="236">
        <f>IF(R55="■",1,0)</f>
        <v>0</v>
      </c>
      <c r="U55" s="236" t="s">
        <v>268</v>
      </c>
      <c r="V55" s="258"/>
      <c r="W55" s="238"/>
      <c r="X55" s="247" t="s">
        <v>400</v>
      </c>
      <c r="Y55" s="236">
        <f>IF(X55="■",1,0)</f>
        <v>0</v>
      </c>
      <c r="Z55" s="236"/>
      <c r="AA55" s="236" t="s">
        <v>268</v>
      </c>
      <c r="AB55" s="258"/>
      <c r="AC55" s="238">
        <f>IF(AB55="■",1,0)</f>
        <v>0</v>
      </c>
      <c r="AD55" s="235" t="s">
        <v>400</v>
      </c>
      <c r="AE55" s="236"/>
      <c r="AF55" s="236">
        <f>IF(AD55="■",1,0)</f>
        <v>0</v>
      </c>
      <c r="AG55" s="236" t="s">
        <v>268</v>
      </c>
      <c r="AH55" s="258"/>
      <c r="AI55" s="89"/>
      <c r="AK55" s="283"/>
      <c r="AL55" s="283"/>
    </row>
    <row r="56" spans="1:38">
      <c r="A56" s="466"/>
      <c r="B56" s="541"/>
      <c r="C56" s="234" t="s">
        <v>124</v>
      </c>
      <c r="D56" s="514" t="s">
        <v>185</v>
      </c>
      <c r="E56" s="514"/>
      <c r="F56" s="515"/>
      <c r="G56" s="254"/>
      <c r="H56" s="255"/>
      <c r="I56" s="255"/>
      <c r="J56" s="256"/>
      <c r="K56" s="257"/>
      <c r="L56" s="235" t="s">
        <v>400</v>
      </c>
      <c r="M56" s="236"/>
      <c r="N56" s="236">
        <f>IF(L56="■",1,0)</f>
        <v>0</v>
      </c>
      <c r="O56" s="236" t="s">
        <v>268</v>
      </c>
      <c r="P56" s="258"/>
      <c r="Q56" s="238"/>
      <c r="R56" s="235" t="s">
        <v>400</v>
      </c>
      <c r="S56" s="236"/>
      <c r="T56" s="236">
        <f>IF(R56="■",1,0)</f>
        <v>0</v>
      </c>
      <c r="U56" s="236" t="s">
        <v>268</v>
      </c>
      <c r="V56" s="258"/>
      <c r="W56" s="238"/>
      <c r="X56" s="247" t="s">
        <v>400</v>
      </c>
      <c r="Y56" s="236">
        <f>IF(X56="■",1,0)</f>
        <v>0</v>
      </c>
      <c r="Z56" s="236"/>
      <c r="AA56" s="236" t="s">
        <v>268</v>
      </c>
      <c r="AB56" s="258"/>
      <c r="AC56" s="238">
        <f>IF(AB56="■",1,0)</f>
        <v>0</v>
      </c>
      <c r="AD56" s="235" t="s">
        <v>400</v>
      </c>
      <c r="AE56" s="236"/>
      <c r="AF56" s="236">
        <f>IF(AD56="■",1,0)</f>
        <v>0</v>
      </c>
      <c r="AG56" s="236" t="s">
        <v>268</v>
      </c>
      <c r="AH56" s="258"/>
      <c r="AI56" s="89"/>
      <c r="AK56" s="283"/>
      <c r="AL56" s="283"/>
    </row>
    <row r="57" spans="1:38" ht="37.799999999999997" customHeight="1">
      <c r="A57" s="466"/>
      <c r="B57" s="541"/>
      <c r="C57" s="234" t="s">
        <v>126</v>
      </c>
      <c r="D57" s="514" t="s">
        <v>190</v>
      </c>
      <c r="E57" s="514"/>
      <c r="F57" s="515"/>
      <c r="G57" s="254"/>
      <c r="H57" s="255"/>
      <c r="I57" s="255"/>
      <c r="J57" s="256"/>
      <c r="K57" s="257"/>
      <c r="L57" s="235" t="s">
        <v>400</v>
      </c>
      <c r="M57" s="236"/>
      <c r="N57" s="236">
        <f>IF(L57="■",1,0)</f>
        <v>0</v>
      </c>
      <c r="O57" s="236" t="s">
        <v>268</v>
      </c>
      <c r="P57" s="258"/>
      <c r="Q57" s="238"/>
      <c r="R57" s="235" t="s">
        <v>400</v>
      </c>
      <c r="S57" s="236"/>
      <c r="T57" s="236">
        <f>IF(R57="■",1,0)</f>
        <v>0</v>
      </c>
      <c r="U57" s="236" t="s">
        <v>268</v>
      </c>
      <c r="V57" s="258"/>
      <c r="W57" s="238"/>
      <c r="X57" s="247" t="s">
        <v>400</v>
      </c>
      <c r="Y57" s="236">
        <f>IF(X57="■",1,0)</f>
        <v>0</v>
      </c>
      <c r="Z57" s="236"/>
      <c r="AA57" s="236" t="s">
        <v>268</v>
      </c>
      <c r="AB57" s="258"/>
      <c r="AC57" s="238">
        <f>IF(AB57="■",1,0)</f>
        <v>0</v>
      </c>
      <c r="AD57" s="235" t="s">
        <v>400</v>
      </c>
      <c r="AE57" s="236"/>
      <c r="AF57" s="236">
        <f>IF(AD57="■",1,0)</f>
        <v>0</v>
      </c>
      <c r="AG57" s="236" t="s">
        <v>268</v>
      </c>
      <c r="AH57" s="258"/>
      <c r="AI57" s="89"/>
      <c r="AK57" s="283"/>
      <c r="AL57" s="283"/>
    </row>
    <row r="58" spans="1:38">
      <c r="A58" s="466"/>
      <c r="B58" s="541"/>
      <c r="C58" s="218" t="s">
        <v>134</v>
      </c>
      <c r="D58" s="517" t="s">
        <v>189</v>
      </c>
      <c r="E58" s="517"/>
      <c r="F58" s="518"/>
      <c r="G58" s="474"/>
      <c r="H58" s="427"/>
      <c r="I58" s="427"/>
      <c r="J58" s="429"/>
      <c r="K58" s="434"/>
      <c r="L58" s="425" t="s">
        <v>400</v>
      </c>
      <c r="M58" s="420"/>
      <c r="N58" s="420">
        <f>IF(L58="■",1,0)</f>
        <v>0</v>
      </c>
      <c r="O58" s="420" t="s">
        <v>268</v>
      </c>
      <c r="P58" s="445"/>
      <c r="Q58" s="431"/>
      <c r="R58" s="425" t="s">
        <v>400</v>
      </c>
      <c r="S58" s="420"/>
      <c r="T58" s="420">
        <f>IF(R58="■",1,0)</f>
        <v>0</v>
      </c>
      <c r="U58" s="420" t="s">
        <v>268</v>
      </c>
      <c r="V58" s="445"/>
      <c r="W58" s="431"/>
      <c r="X58" s="425" t="s">
        <v>400</v>
      </c>
      <c r="Y58" s="420">
        <f>IF(X58="■",1,0)</f>
        <v>0</v>
      </c>
      <c r="Z58" s="420"/>
      <c r="AA58" s="538" t="s">
        <v>268</v>
      </c>
      <c r="AB58" s="445"/>
      <c r="AC58" s="431">
        <f>IF(AB58="■",1,0)</f>
        <v>0</v>
      </c>
      <c r="AD58" s="425" t="s">
        <v>400</v>
      </c>
      <c r="AE58" s="420"/>
      <c r="AF58" s="420">
        <f>IF(AD58="■",1,0)</f>
        <v>0</v>
      </c>
      <c r="AG58" s="420" t="s">
        <v>268</v>
      </c>
      <c r="AH58" s="445"/>
      <c r="AI58" s="318"/>
      <c r="AK58" s="531"/>
      <c r="AL58" s="531"/>
    </row>
    <row r="59" spans="1:38" ht="36.6" customHeight="1">
      <c r="A59" s="466"/>
      <c r="B59" s="541"/>
      <c r="C59" s="230"/>
      <c r="D59" s="503" t="s">
        <v>221</v>
      </c>
      <c r="E59" s="503"/>
      <c r="F59" s="504"/>
      <c r="G59" s="475"/>
      <c r="H59" s="428"/>
      <c r="I59" s="428"/>
      <c r="J59" s="430"/>
      <c r="K59" s="435"/>
      <c r="L59" s="426"/>
      <c r="M59" s="421"/>
      <c r="N59" s="421"/>
      <c r="O59" s="421"/>
      <c r="P59" s="447"/>
      <c r="Q59" s="432"/>
      <c r="R59" s="426"/>
      <c r="S59" s="421"/>
      <c r="T59" s="421"/>
      <c r="U59" s="421"/>
      <c r="V59" s="447"/>
      <c r="W59" s="432"/>
      <c r="X59" s="426"/>
      <c r="Y59" s="421"/>
      <c r="Z59" s="421"/>
      <c r="AA59" s="539"/>
      <c r="AB59" s="537"/>
      <c r="AC59" s="432"/>
      <c r="AD59" s="426"/>
      <c r="AE59" s="421"/>
      <c r="AF59" s="421"/>
      <c r="AG59" s="421"/>
      <c r="AH59" s="447"/>
      <c r="AI59" s="320"/>
      <c r="AK59" s="531"/>
      <c r="AL59" s="531"/>
    </row>
    <row r="60" spans="1:38" ht="35.4" customHeight="1">
      <c r="A60" s="466"/>
      <c r="B60" s="541"/>
      <c r="C60" s="234" t="s">
        <v>332</v>
      </c>
      <c r="D60" s="514" t="s">
        <v>188</v>
      </c>
      <c r="E60" s="514"/>
      <c r="F60" s="515"/>
      <c r="G60" s="254"/>
      <c r="H60" s="255"/>
      <c r="I60" s="255"/>
      <c r="J60" s="256"/>
      <c r="K60" s="257"/>
      <c r="L60" s="235" t="s">
        <v>400</v>
      </c>
      <c r="M60" s="236"/>
      <c r="N60" s="236">
        <f>IF(L60="■",1,0)</f>
        <v>0</v>
      </c>
      <c r="O60" s="236" t="s">
        <v>268</v>
      </c>
      <c r="P60" s="258"/>
      <c r="Q60" s="238"/>
      <c r="R60" s="235" t="s">
        <v>400</v>
      </c>
      <c r="S60" s="236"/>
      <c r="T60" s="236">
        <f>IF(R60="■",1,0)</f>
        <v>0</v>
      </c>
      <c r="U60" s="236" t="s">
        <v>268</v>
      </c>
      <c r="V60" s="258"/>
      <c r="W60" s="238"/>
      <c r="X60" s="247" t="s">
        <v>400</v>
      </c>
      <c r="Y60" s="236">
        <f>IF(X60="■",1,0)</f>
        <v>0</v>
      </c>
      <c r="Z60" s="236"/>
      <c r="AA60" s="236" t="s">
        <v>268</v>
      </c>
      <c r="AB60" s="258"/>
      <c r="AC60" s="238">
        <f>IF(AB60="■",1,0)</f>
        <v>0</v>
      </c>
      <c r="AD60" s="235" t="s">
        <v>400</v>
      </c>
      <c r="AE60" s="236"/>
      <c r="AF60" s="236">
        <f>IF(AD60="■",1,0)</f>
        <v>0</v>
      </c>
      <c r="AG60" s="236" t="s">
        <v>268</v>
      </c>
      <c r="AH60" s="258"/>
      <c r="AI60" s="89"/>
      <c r="AK60" s="283"/>
      <c r="AL60" s="283"/>
    </row>
    <row r="61" spans="1:38">
      <c r="A61" s="466"/>
      <c r="B61" s="541"/>
      <c r="C61" s="234" t="s">
        <v>149</v>
      </c>
      <c r="D61" s="514" t="s">
        <v>187</v>
      </c>
      <c r="E61" s="514"/>
      <c r="F61" s="515"/>
      <c r="G61" s="254"/>
      <c r="H61" s="255"/>
      <c r="I61" s="255"/>
      <c r="J61" s="256"/>
      <c r="K61" s="257"/>
      <c r="L61" s="247" t="s">
        <v>400</v>
      </c>
      <c r="M61" s="236">
        <f>IF(L61="■",1,0)</f>
        <v>0</v>
      </c>
      <c r="N61" s="236"/>
      <c r="O61" s="236" t="s">
        <v>268</v>
      </c>
      <c r="P61" s="258"/>
      <c r="Q61" s="238">
        <f>IF(P61="■",1,0)</f>
        <v>0</v>
      </c>
      <c r="R61" s="235" t="s">
        <v>400</v>
      </c>
      <c r="S61" s="236"/>
      <c r="T61" s="236">
        <f>IF(R61="■",1,0)</f>
        <v>0</v>
      </c>
      <c r="U61" s="236" t="s">
        <v>268</v>
      </c>
      <c r="V61" s="258"/>
      <c r="W61" s="238"/>
      <c r="X61" s="247" t="s">
        <v>400</v>
      </c>
      <c r="Y61" s="236">
        <f>IF(X61="■",1,0)</f>
        <v>0</v>
      </c>
      <c r="Z61" s="236"/>
      <c r="AA61" s="236" t="s">
        <v>268</v>
      </c>
      <c r="AB61" s="258"/>
      <c r="AC61" s="238">
        <f>IF(AB61="■",1,0)</f>
        <v>0</v>
      </c>
      <c r="AD61" s="235" t="s">
        <v>400</v>
      </c>
      <c r="AE61" s="236"/>
      <c r="AF61" s="236">
        <f>IF(AD61="■",1,0)</f>
        <v>0</v>
      </c>
      <c r="AG61" s="236" t="s">
        <v>268</v>
      </c>
      <c r="AH61" s="258"/>
      <c r="AI61" s="89"/>
      <c r="AK61" s="283"/>
      <c r="AL61" s="283"/>
    </row>
    <row r="62" spans="1:38" ht="34.799999999999997" customHeight="1">
      <c r="A62" s="465">
        <v>3</v>
      </c>
      <c r="B62" s="540" t="s">
        <v>35</v>
      </c>
      <c r="C62" s="501" t="s">
        <v>244</v>
      </c>
      <c r="D62" s="501"/>
      <c r="E62" s="501"/>
      <c r="F62" s="501"/>
      <c r="G62" s="254"/>
      <c r="H62" s="255"/>
      <c r="I62" s="255"/>
      <c r="J62" s="256"/>
      <c r="K62" s="238"/>
      <c r="L62" s="235"/>
      <c r="M62" s="236"/>
      <c r="N62" s="236"/>
      <c r="O62" s="236"/>
      <c r="P62" s="237"/>
      <c r="Q62" s="238"/>
      <c r="R62" s="235"/>
      <c r="S62" s="236"/>
      <c r="T62" s="236"/>
      <c r="U62" s="236"/>
      <c r="V62" s="237"/>
      <c r="W62" s="238"/>
      <c r="X62" s="235"/>
      <c r="Y62" s="236"/>
      <c r="Z62" s="236"/>
      <c r="AA62" s="236"/>
      <c r="AB62" s="237"/>
      <c r="AC62" s="238"/>
      <c r="AD62" s="235"/>
      <c r="AE62" s="236"/>
      <c r="AF62" s="236"/>
      <c r="AG62" s="236"/>
      <c r="AH62" s="242"/>
      <c r="AI62" s="89"/>
      <c r="AK62" s="283"/>
      <c r="AL62" s="283"/>
    </row>
    <row r="63" spans="1:38" ht="35.4" customHeight="1">
      <c r="A63" s="466"/>
      <c r="B63" s="541"/>
      <c r="C63" s="218" t="s">
        <v>122</v>
      </c>
      <c r="D63" s="517" t="s">
        <v>184</v>
      </c>
      <c r="E63" s="517"/>
      <c r="F63" s="518"/>
      <c r="G63" s="247" t="s">
        <v>400</v>
      </c>
      <c r="H63" s="239">
        <f>IF(G63="■",1,0)</f>
        <v>0</v>
      </c>
      <c r="I63" s="239" t="s">
        <v>269</v>
      </c>
      <c r="J63" s="240" t="s">
        <v>430</v>
      </c>
      <c r="K63" s="241">
        <f>IF(J63="■",1,0)</f>
        <v>0</v>
      </c>
      <c r="L63" s="247" t="s">
        <v>400</v>
      </c>
      <c r="M63" s="236">
        <f>IF(L63="■",1,0)</f>
        <v>0</v>
      </c>
      <c r="N63" s="236"/>
      <c r="O63" s="239" t="s">
        <v>269</v>
      </c>
      <c r="P63" s="240" t="s">
        <v>430</v>
      </c>
      <c r="Q63" s="241">
        <f>IF(P63="■",1,0)</f>
        <v>0</v>
      </c>
      <c r="R63" s="247" t="s">
        <v>400</v>
      </c>
      <c r="S63" s="236">
        <f>IF(R63="■",1,0)</f>
        <v>0</v>
      </c>
      <c r="T63" s="236"/>
      <c r="U63" s="239" t="s">
        <v>269</v>
      </c>
      <c r="V63" s="237" t="s">
        <v>430</v>
      </c>
      <c r="W63" s="241">
        <f>IF(V63="■",1,0)</f>
        <v>0</v>
      </c>
      <c r="X63" s="247" t="s">
        <v>400</v>
      </c>
      <c r="Y63" s="236">
        <f>IF(X63="■",1,0)</f>
        <v>0</v>
      </c>
      <c r="Z63" s="239"/>
      <c r="AA63" s="239" t="s">
        <v>269</v>
      </c>
      <c r="AB63" s="237" t="s">
        <v>430</v>
      </c>
      <c r="AC63" s="238">
        <f>IF(AB63="■",1,0)</f>
        <v>0</v>
      </c>
      <c r="AD63" s="235" t="s">
        <v>400</v>
      </c>
      <c r="AE63" s="236">
        <f>IF(AD63="■",1,0)</f>
        <v>0</v>
      </c>
      <c r="AF63" s="239"/>
      <c r="AG63" s="239" t="s">
        <v>269</v>
      </c>
      <c r="AH63" s="242" t="s">
        <v>430</v>
      </c>
      <c r="AI63" s="89">
        <f>IF(AH63="■",1,0)</f>
        <v>0</v>
      </c>
      <c r="AK63" s="283"/>
      <c r="AL63" s="283"/>
    </row>
    <row r="64" spans="1:38" ht="18" customHeight="1">
      <c r="A64" s="466"/>
      <c r="B64" s="541"/>
      <c r="C64" s="267" t="s">
        <v>147</v>
      </c>
      <c r="D64" s="517" t="s">
        <v>329</v>
      </c>
      <c r="E64" s="517"/>
      <c r="F64" s="518"/>
      <c r="G64" s="474"/>
      <c r="H64" s="427"/>
      <c r="I64" s="427"/>
      <c r="J64" s="429"/>
      <c r="K64" s="434"/>
      <c r="L64" s="425" t="s">
        <v>400</v>
      </c>
      <c r="M64" s="420">
        <f>IF(L64="■",1,0)</f>
        <v>0</v>
      </c>
      <c r="N64" s="420"/>
      <c r="O64" s="420" t="s">
        <v>269</v>
      </c>
      <c r="P64" s="423" t="s">
        <v>430</v>
      </c>
      <c r="Q64" s="431">
        <f>IF(P64="■",1,0)</f>
        <v>0</v>
      </c>
      <c r="R64" s="425" t="s">
        <v>400</v>
      </c>
      <c r="S64" s="420"/>
      <c r="T64" s="420">
        <f>IF(R64="■",1,0)</f>
        <v>0</v>
      </c>
      <c r="U64" s="420" t="s">
        <v>268</v>
      </c>
      <c r="V64" s="444"/>
      <c r="W64" s="431"/>
      <c r="X64" s="425" t="s">
        <v>400</v>
      </c>
      <c r="Y64" s="420">
        <f>IF(X64="■",1,0)</f>
        <v>0</v>
      </c>
      <c r="Z64" s="420"/>
      <c r="AA64" s="420" t="s">
        <v>269</v>
      </c>
      <c r="AB64" s="423" t="s">
        <v>400</v>
      </c>
      <c r="AC64" s="431">
        <f>IF(AB64="■",1,0)</f>
        <v>0</v>
      </c>
      <c r="AD64" s="425" t="s">
        <v>400</v>
      </c>
      <c r="AE64" s="420"/>
      <c r="AF64" s="420">
        <f>IF(AD64="■",1,0)</f>
        <v>0</v>
      </c>
      <c r="AG64" s="420" t="s">
        <v>268</v>
      </c>
      <c r="AH64" s="445"/>
      <c r="AI64" s="318"/>
      <c r="AK64" s="531"/>
      <c r="AL64" s="531"/>
    </row>
    <row r="65" spans="1:38" ht="36" customHeight="1">
      <c r="A65" s="466"/>
      <c r="B65" s="541"/>
      <c r="C65" s="219"/>
      <c r="D65" s="220" t="s">
        <v>223</v>
      </c>
      <c r="E65" s="501" t="s">
        <v>353</v>
      </c>
      <c r="F65" s="502"/>
      <c r="G65" s="526"/>
      <c r="H65" s="441"/>
      <c r="I65" s="441"/>
      <c r="J65" s="442"/>
      <c r="K65" s="436"/>
      <c r="L65" s="464"/>
      <c r="M65" s="422"/>
      <c r="N65" s="422"/>
      <c r="O65" s="422"/>
      <c r="P65" s="437"/>
      <c r="Q65" s="433"/>
      <c r="R65" s="464"/>
      <c r="S65" s="422"/>
      <c r="T65" s="422"/>
      <c r="U65" s="422"/>
      <c r="V65" s="490"/>
      <c r="W65" s="433"/>
      <c r="X65" s="464"/>
      <c r="Y65" s="422"/>
      <c r="Z65" s="422"/>
      <c r="AA65" s="422"/>
      <c r="AB65" s="437"/>
      <c r="AC65" s="433"/>
      <c r="AD65" s="464"/>
      <c r="AE65" s="422"/>
      <c r="AF65" s="422"/>
      <c r="AG65" s="422"/>
      <c r="AH65" s="536"/>
      <c r="AI65" s="319"/>
      <c r="AK65" s="531"/>
      <c r="AL65" s="531"/>
    </row>
    <row r="66" spans="1:38">
      <c r="A66" s="466"/>
      <c r="B66" s="541"/>
      <c r="C66" s="219"/>
      <c r="D66" s="220" t="s">
        <v>224</v>
      </c>
      <c r="E66" s="501" t="s">
        <v>397</v>
      </c>
      <c r="F66" s="502"/>
      <c r="G66" s="526"/>
      <c r="H66" s="441"/>
      <c r="I66" s="441"/>
      <c r="J66" s="442"/>
      <c r="K66" s="436"/>
      <c r="L66" s="464"/>
      <c r="M66" s="422"/>
      <c r="N66" s="422"/>
      <c r="O66" s="422"/>
      <c r="P66" s="437"/>
      <c r="Q66" s="433"/>
      <c r="R66" s="464"/>
      <c r="S66" s="422"/>
      <c r="T66" s="422"/>
      <c r="U66" s="422"/>
      <c r="V66" s="490"/>
      <c r="W66" s="433"/>
      <c r="X66" s="464"/>
      <c r="Y66" s="422"/>
      <c r="Z66" s="422"/>
      <c r="AA66" s="422"/>
      <c r="AB66" s="437"/>
      <c r="AC66" s="433"/>
      <c r="AD66" s="464"/>
      <c r="AE66" s="422"/>
      <c r="AF66" s="422"/>
      <c r="AG66" s="422"/>
      <c r="AH66" s="536"/>
      <c r="AI66" s="319"/>
      <c r="AK66" s="531"/>
      <c r="AL66" s="531"/>
    </row>
    <row r="67" spans="1:38" ht="36.6" customHeight="1">
      <c r="A67" s="466"/>
      <c r="B67" s="541"/>
      <c r="C67" s="219"/>
      <c r="D67" s="220" t="s">
        <v>225</v>
      </c>
      <c r="E67" s="501" t="s">
        <v>354</v>
      </c>
      <c r="F67" s="502"/>
      <c r="G67" s="526"/>
      <c r="H67" s="441"/>
      <c r="I67" s="441"/>
      <c r="J67" s="442"/>
      <c r="K67" s="436"/>
      <c r="L67" s="464"/>
      <c r="M67" s="422"/>
      <c r="N67" s="422"/>
      <c r="O67" s="422"/>
      <c r="P67" s="437"/>
      <c r="Q67" s="433"/>
      <c r="R67" s="464"/>
      <c r="S67" s="422"/>
      <c r="T67" s="422"/>
      <c r="U67" s="422"/>
      <c r="V67" s="476"/>
      <c r="W67" s="433"/>
      <c r="X67" s="464"/>
      <c r="Y67" s="422"/>
      <c r="Z67" s="422"/>
      <c r="AA67" s="422"/>
      <c r="AB67" s="437"/>
      <c r="AC67" s="433"/>
      <c r="AD67" s="464"/>
      <c r="AE67" s="422"/>
      <c r="AF67" s="422"/>
      <c r="AG67" s="422"/>
      <c r="AH67" s="537"/>
      <c r="AI67" s="319"/>
      <c r="AK67" s="531"/>
      <c r="AL67" s="531"/>
    </row>
    <row r="68" spans="1:38" ht="38.4" customHeight="1">
      <c r="A68" s="466"/>
      <c r="B68" s="541"/>
      <c r="C68" s="267" t="s">
        <v>137</v>
      </c>
      <c r="D68" s="517" t="s">
        <v>191</v>
      </c>
      <c r="E68" s="517"/>
      <c r="F68" s="518"/>
      <c r="G68" s="474"/>
      <c r="H68" s="427"/>
      <c r="I68" s="427"/>
      <c r="J68" s="429"/>
      <c r="K68" s="431">
        <f>IF(J68="■",1,0)</f>
        <v>0</v>
      </c>
      <c r="L68" s="425" t="s">
        <v>400</v>
      </c>
      <c r="M68" s="420">
        <f>IF(L68="■",1,0)</f>
        <v>0</v>
      </c>
      <c r="N68" s="420"/>
      <c r="O68" s="420" t="s">
        <v>269</v>
      </c>
      <c r="P68" s="423" t="s">
        <v>430</v>
      </c>
      <c r="Q68" s="431">
        <f>IF(P68="■",1,0)</f>
        <v>0</v>
      </c>
      <c r="R68" s="425" t="s">
        <v>400</v>
      </c>
      <c r="S68" s="420"/>
      <c r="T68" s="420">
        <f>IF(R68="■",1,0)</f>
        <v>0</v>
      </c>
      <c r="U68" s="420" t="s">
        <v>268</v>
      </c>
      <c r="V68" s="444"/>
      <c r="W68" s="431"/>
      <c r="X68" s="425" t="s">
        <v>400</v>
      </c>
      <c r="Y68" s="420">
        <f>IF(X68="■",1,0)</f>
        <v>0</v>
      </c>
      <c r="Z68" s="420"/>
      <c r="AA68" s="420" t="s">
        <v>269</v>
      </c>
      <c r="AB68" s="423" t="s">
        <v>400</v>
      </c>
      <c r="AC68" s="431">
        <f>IF(AB68="■",1,0)</f>
        <v>0</v>
      </c>
      <c r="AD68" s="425" t="s">
        <v>400</v>
      </c>
      <c r="AE68" s="420"/>
      <c r="AF68" s="420">
        <f>IF(AD68="■",1,0)</f>
        <v>0</v>
      </c>
      <c r="AG68" s="420" t="s">
        <v>268</v>
      </c>
      <c r="AH68" s="445"/>
      <c r="AI68" s="318"/>
      <c r="AK68" s="531"/>
      <c r="AL68" s="531"/>
    </row>
    <row r="69" spans="1:38" ht="55.8" customHeight="1">
      <c r="A69" s="466"/>
      <c r="B69" s="541"/>
      <c r="C69" s="219"/>
      <c r="D69" s="220" t="s">
        <v>223</v>
      </c>
      <c r="E69" s="501" t="s">
        <v>192</v>
      </c>
      <c r="F69" s="502"/>
      <c r="G69" s="526"/>
      <c r="H69" s="441"/>
      <c r="I69" s="441"/>
      <c r="J69" s="442"/>
      <c r="K69" s="433"/>
      <c r="L69" s="464"/>
      <c r="M69" s="422"/>
      <c r="N69" s="422"/>
      <c r="O69" s="422"/>
      <c r="P69" s="437"/>
      <c r="Q69" s="433"/>
      <c r="R69" s="464"/>
      <c r="S69" s="422"/>
      <c r="T69" s="422"/>
      <c r="U69" s="422"/>
      <c r="V69" s="490"/>
      <c r="W69" s="433"/>
      <c r="X69" s="464"/>
      <c r="Y69" s="422"/>
      <c r="Z69" s="422"/>
      <c r="AA69" s="422"/>
      <c r="AB69" s="437"/>
      <c r="AC69" s="433"/>
      <c r="AD69" s="464"/>
      <c r="AE69" s="422"/>
      <c r="AF69" s="422"/>
      <c r="AG69" s="422"/>
      <c r="AH69" s="536"/>
      <c r="AI69" s="319"/>
      <c r="AK69" s="531"/>
      <c r="AL69" s="531"/>
    </row>
    <row r="70" spans="1:38" ht="55.8" customHeight="1">
      <c r="A70" s="466"/>
      <c r="B70" s="541"/>
      <c r="C70" s="224"/>
      <c r="D70" s="226" t="s">
        <v>224</v>
      </c>
      <c r="E70" s="503" t="s">
        <v>363</v>
      </c>
      <c r="F70" s="504"/>
      <c r="G70" s="475"/>
      <c r="H70" s="428"/>
      <c r="I70" s="428"/>
      <c r="J70" s="430"/>
      <c r="K70" s="432"/>
      <c r="L70" s="426"/>
      <c r="M70" s="421"/>
      <c r="N70" s="421"/>
      <c r="O70" s="421"/>
      <c r="P70" s="424"/>
      <c r="Q70" s="432"/>
      <c r="R70" s="426"/>
      <c r="S70" s="421"/>
      <c r="T70" s="421"/>
      <c r="U70" s="421"/>
      <c r="V70" s="476"/>
      <c r="W70" s="432"/>
      <c r="X70" s="426"/>
      <c r="Y70" s="421"/>
      <c r="Z70" s="421"/>
      <c r="AA70" s="421"/>
      <c r="AB70" s="424"/>
      <c r="AC70" s="432"/>
      <c r="AD70" s="426"/>
      <c r="AE70" s="421"/>
      <c r="AF70" s="421"/>
      <c r="AG70" s="421"/>
      <c r="AH70" s="537"/>
      <c r="AI70" s="320"/>
      <c r="AK70" s="531"/>
      <c r="AL70" s="531"/>
    </row>
    <row r="71" spans="1:38" ht="38.4" customHeight="1">
      <c r="A71" s="467"/>
      <c r="B71" s="542"/>
      <c r="C71" s="268" t="s">
        <v>133</v>
      </c>
      <c r="D71" s="514" t="s">
        <v>245</v>
      </c>
      <c r="E71" s="514"/>
      <c r="F71" s="515"/>
      <c r="G71" s="254"/>
      <c r="H71" s="255"/>
      <c r="I71" s="255"/>
      <c r="J71" s="256"/>
      <c r="K71" s="257"/>
      <c r="L71" s="254"/>
      <c r="M71" s="255"/>
      <c r="N71" s="255"/>
      <c r="O71" s="255"/>
      <c r="P71" s="256"/>
      <c r="Q71" s="257"/>
      <c r="R71" s="235" t="s">
        <v>400</v>
      </c>
      <c r="S71" s="236"/>
      <c r="T71" s="236">
        <f>IF(R71="■",1,0)</f>
        <v>0</v>
      </c>
      <c r="U71" s="236" t="s">
        <v>268</v>
      </c>
      <c r="V71" s="258"/>
      <c r="W71" s="238"/>
      <c r="X71" s="254"/>
      <c r="Y71" s="255"/>
      <c r="Z71" s="255"/>
      <c r="AA71" s="255"/>
      <c r="AB71" s="256"/>
      <c r="AC71" s="257"/>
      <c r="AD71" s="235" t="s">
        <v>400</v>
      </c>
      <c r="AE71" s="236"/>
      <c r="AF71" s="236">
        <f>IF(AD71="■",1,0)</f>
        <v>0</v>
      </c>
      <c r="AG71" s="236" t="s">
        <v>268</v>
      </c>
      <c r="AH71" s="258"/>
      <c r="AI71" s="89"/>
      <c r="AK71" s="283"/>
      <c r="AL71" s="283"/>
    </row>
    <row r="72" spans="1:38">
      <c r="A72" s="465">
        <v>4</v>
      </c>
      <c r="B72" s="540" t="s">
        <v>34</v>
      </c>
      <c r="C72" s="228" t="s">
        <v>122</v>
      </c>
      <c r="D72" s="517" t="s">
        <v>193</v>
      </c>
      <c r="E72" s="517"/>
      <c r="F72" s="518"/>
      <c r="G72" s="474"/>
      <c r="H72" s="427"/>
      <c r="I72" s="427"/>
      <c r="J72" s="429"/>
      <c r="K72" s="434"/>
      <c r="L72" s="425" t="s">
        <v>400</v>
      </c>
      <c r="M72" s="420">
        <f>IF(L72="■",1,0)</f>
        <v>0</v>
      </c>
      <c r="N72" s="420"/>
      <c r="O72" s="420" t="s">
        <v>269</v>
      </c>
      <c r="P72" s="445"/>
      <c r="Q72" s="431">
        <f>IF(P72="■",1,0)</f>
        <v>0</v>
      </c>
      <c r="R72" s="425" t="s">
        <v>400</v>
      </c>
      <c r="S72" s="420"/>
      <c r="T72" s="420">
        <f>IF(R72="■",1,0)</f>
        <v>0</v>
      </c>
      <c r="U72" s="420" t="s">
        <v>268</v>
      </c>
      <c r="V72" s="445"/>
      <c r="W72" s="431"/>
      <c r="X72" s="425" t="s">
        <v>400</v>
      </c>
      <c r="Y72" s="420">
        <f>IF(X72="■",1,0)</f>
        <v>0</v>
      </c>
      <c r="Z72" s="420"/>
      <c r="AA72" s="420" t="s">
        <v>269</v>
      </c>
      <c r="AB72" s="445"/>
      <c r="AC72" s="431">
        <f>IF(AB72="■",1,0)</f>
        <v>0</v>
      </c>
      <c r="AD72" s="425" t="s">
        <v>400</v>
      </c>
      <c r="AE72" s="420"/>
      <c r="AF72" s="420">
        <f>IF(AD72="■",1,0)</f>
        <v>0</v>
      </c>
      <c r="AG72" s="420" t="s">
        <v>268</v>
      </c>
      <c r="AH72" s="445"/>
      <c r="AI72" s="318"/>
      <c r="AK72" s="531"/>
      <c r="AL72" s="531"/>
    </row>
    <row r="73" spans="1:38">
      <c r="A73" s="466"/>
      <c r="B73" s="541"/>
      <c r="C73" s="219"/>
      <c r="D73" s="220" t="s">
        <v>223</v>
      </c>
      <c r="E73" s="501" t="s">
        <v>364</v>
      </c>
      <c r="F73" s="502"/>
      <c r="G73" s="526"/>
      <c r="H73" s="441"/>
      <c r="I73" s="441"/>
      <c r="J73" s="442"/>
      <c r="K73" s="436"/>
      <c r="L73" s="464"/>
      <c r="M73" s="422"/>
      <c r="N73" s="422"/>
      <c r="O73" s="422"/>
      <c r="P73" s="446"/>
      <c r="Q73" s="433"/>
      <c r="R73" s="464"/>
      <c r="S73" s="422"/>
      <c r="T73" s="422"/>
      <c r="U73" s="422"/>
      <c r="V73" s="446"/>
      <c r="W73" s="433"/>
      <c r="X73" s="464"/>
      <c r="Y73" s="422"/>
      <c r="Z73" s="422"/>
      <c r="AA73" s="422"/>
      <c r="AB73" s="446"/>
      <c r="AC73" s="433"/>
      <c r="AD73" s="464"/>
      <c r="AE73" s="422"/>
      <c r="AF73" s="422"/>
      <c r="AG73" s="422"/>
      <c r="AH73" s="446"/>
      <c r="AI73" s="319"/>
      <c r="AK73" s="531"/>
      <c r="AL73" s="531"/>
    </row>
    <row r="74" spans="1:38">
      <c r="A74" s="466"/>
      <c r="B74" s="541"/>
      <c r="C74" s="219"/>
      <c r="D74" s="220" t="s">
        <v>224</v>
      </c>
      <c r="E74" s="501" t="s">
        <v>509</v>
      </c>
      <c r="F74" s="502"/>
      <c r="G74" s="526"/>
      <c r="H74" s="441"/>
      <c r="I74" s="441"/>
      <c r="J74" s="442"/>
      <c r="K74" s="436"/>
      <c r="L74" s="464"/>
      <c r="M74" s="422"/>
      <c r="N74" s="422"/>
      <c r="O74" s="422"/>
      <c r="P74" s="446"/>
      <c r="Q74" s="433"/>
      <c r="R74" s="464"/>
      <c r="S74" s="422"/>
      <c r="T74" s="422"/>
      <c r="U74" s="422"/>
      <c r="V74" s="446"/>
      <c r="W74" s="433"/>
      <c r="X74" s="464"/>
      <c r="Y74" s="422"/>
      <c r="Z74" s="422"/>
      <c r="AA74" s="422"/>
      <c r="AB74" s="446"/>
      <c r="AC74" s="433"/>
      <c r="AD74" s="464"/>
      <c r="AE74" s="422"/>
      <c r="AF74" s="422"/>
      <c r="AG74" s="422"/>
      <c r="AH74" s="446"/>
      <c r="AI74" s="319"/>
      <c r="AK74" s="531"/>
      <c r="AL74" s="531"/>
    </row>
    <row r="75" spans="1:38">
      <c r="A75" s="466"/>
      <c r="B75" s="541"/>
      <c r="C75" s="219"/>
      <c r="D75" s="220" t="s">
        <v>225</v>
      </c>
      <c r="E75" s="501" t="s">
        <v>365</v>
      </c>
      <c r="F75" s="502"/>
      <c r="G75" s="526"/>
      <c r="H75" s="441"/>
      <c r="I75" s="441"/>
      <c r="J75" s="442"/>
      <c r="K75" s="436"/>
      <c r="L75" s="464"/>
      <c r="M75" s="422"/>
      <c r="N75" s="422"/>
      <c r="O75" s="422"/>
      <c r="P75" s="446"/>
      <c r="Q75" s="433"/>
      <c r="R75" s="464"/>
      <c r="S75" s="422"/>
      <c r="T75" s="422"/>
      <c r="U75" s="422"/>
      <c r="V75" s="446"/>
      <c r="W75" s="433"/>
      <c r="X75" s="464"/>
      <c r="Y75" s="422"/>
      <c r="Z75" s="422"/>
      <c r="AA75" s="422"/>
      <c r="AB75" s="446"/>
      <c r="AC75" s="433"/>
      <c r="AD75" s="464"/>
      <c r="AE75" s="422"/>
      <c r="AF75" s="422"/>
      <c r="AG75" s="422"/>
      <c r="AH75" s="446"/>
      <c r="AI75" s="319"/>
      <c r="AK75" s="531"/>
      <c r="AL75" s="531"/>
    </row>
    <row r="76" spans="1:38">
      <c r="A76" s="466"/>
      <c r="B76" s="541"/>
      <c r="C76" s="219"/>
      <c r="D76" s="220" t="s">
        <v>231</v>
      </c>
      <c r="E76" s="501" t="s">
        <v>366</v>
      </c>
      <c r="F76" s="502"/>
      <c r="G76" s="526"/>
      <c r="H76" s="441"/>
      <c r="I76" s="441"/>
      <c r="J76" s="442"/>
      <c r="K76" s="436"/>
      <c r="L76" s="464"/>
      <c r="M76" s="422"/>
      <c r="N76" s="422"/>
      <c r="O76" s="422"/>
      <c r="P76" s="446"/>
      <c r="Q76" s="433"/>
      <c r="R76" s="464"/>
      <c r="S76" s="422"/>
      <c r="T76" s="422"/>
      <c r="U76" s="422"/>
      <c r="V76" s="446"/>
      <c r="W76" s="433"/>
      <c r="X76" s="464"/>
      <c r="Y76" s="422"/>
      <c r="Z76" s="422"/>
      <c r="AA76" s="422"/>
      <c r="AB76" s="446"/>
      <c r="AC76" s="433"/>
      <c r="AD76" s="464"/>
      <c r="AE76" s="422"/>
      <c r="AF76" s="422"/>
      <c r="AG76" s="422"/>
      <c r="AH76" s="446"/>
      <c r="AI76" s="319"/>
      <c r="AK76" s="531"/>
      <c r="AL76" s="531"/>
    </row>
    <row r="77" spans="1:38" ht="36" customHeight="1">
      <c r="A77" s="466"/>
      <c r="B77" s="541"/>
      <c r="C77" s="219"/>
      <c r="D77" s="220" t="s">
        <v>232</v>
      </c>
      <c r="E77" s="501" t="s">
        <v>367</v>
      </c>
      <c r="F77" s="502"/>
      <c r="G77" s="526"/>
      <c r="H77" s="441"/>
      <c r="I77" s="441"/>
      <c r="J77" s="442"/>
      <c r="K77" s="436"/>
      <c r="L77" s="464"/>
      <c r="M77" s="422"/>
      <c r="N77" s="422"/>
      <c r="O77" s="422"/>
      <c r="P77" s="446"/>
      <c r="Q77" s="433"/>
      <c r="R77" s="464"/>
      <c r="S77" s="422"/>
      <c r="T77" s="422"/>
      <c r="U77" s="422"/>
      <c r="V77" s="446"/>
      <c r="W77" s="433"/>
      <c r="X77" s="464"/>
      <c r="Y77" s="422"/>
      <c r="Z77" s="422"/>
      <c r="AA77" s="422"/>
      <c r="AB77" s="446"/>
      <c r="AC77" s="433"/>
      <c r="AD77" s="464"/>
      <c r="AE77" s="422"/>
      <c r="AF77" s="422"/>
      <c r="AG77" s="422"/>
      <c r="AH77" s="446"/>
      <c r="AI77" s="319"/>
      <c r="AK77" s="531"/>
      <c r="AL77" s="531"/>
    </row>
    <row r="78" spans="1:38" ht="37.799999999999997" customHeight="1">
      <c r="A78" s="466"/>
      <c r="B78" s="541"/>
      <c r="C78" s="224"/>
      <c r="D78" s="226" t="s">
        <v>368</v>
      </c>
      <c r="E78" s="503" t="s">
        <v>369</v>
      </c>
      <c r="F78" s="504"/>
      <c r="G78" s="475"/>
      <c r="H78" s="428"/>
      <c r="I78" s="428"/>
      <c r="J78" s="430"/>
      <c r="K78" s="435"/>
      <c r="L78" s="426"/>
      <c r="M78" s="421"/>
      <c r="N78" s="421"/>
      <c r="O78" s="421"/>
      <c r="P78" s="447"/>
      <c r="Q78" s="432"/>
      <c r="R78" s="426"/>
      <c r="S78" s="421"/>
      <c r="T78" s="421"/>
      <c r="U78" s="421"/>
      <c r="V78" s="447"/>
      <c r="W78" s="432"/>
      <c r="X78" s="426"/>
      <c r="Y78" s="421"/>
      <c r="Z78" s="421"/>
      <c r="AA78" s="421"/>
      <c r="AB78" s="447"/>
      <c r="AC78" s="432"/>
      <c r="AD78" s="426"/>
      <c r="AE78" s="421"/>
      <c r="AF78" s="421"/>
      <c r="AG78" s="421"/>
      <c r="AH78" s="447"/>
      <c r="AI78" s="320"/>
      <c r="AK78" s="531"/>
      <c r="AL78" s="531"/>
    </row>
    <row r="79" spans="1:38">
      <c r="A79" s="466"/>
      <c r="B79" s="541"/>
      <c r="C79" s="231" t="s">
        <v>123</v>
      </c>
      <c r="D79" s="514" t="s">
        <v>194</v>
      </c>
      <c r="E79" s="514"/>
      <c r="F79" s="515"/>
      <c r="G79" s="254"/>
      <c r="H79" s="255"/>
      <c r="I79" s="255"/>
      <c r="J79" s="256"/>
      <c r="K79" s="257"/>
      <c r="L79" s="247" t="s">
        <v>400</v>
      </c>
      <c r="M79" s="236"/>
      <c r="N79" s="236">
        <f>IF(L79="■",1,0)</f>
        <v>0</v>
      </c>
      <c r="O79" s="236" t="s">
        <v>268</v>
      </c>
      <c r="P79" s="244"/>
      <c r="Q79" s="238"/>
      <c r="R79" s="247" t="s">
        <v>400</v>
      </c>
      <c r="S79" s="236"/>
      <c r="T79" s="236">
        <f>IF(R79="■",1,0)</f>
        <v>0</v>
      </c>
      <c r="U79" s="236" t="s">
        <v>268</v>
      </c>
      <c r="V79" s="244"/>
      <c r="W79" s="238"/>
      <c r="X79" s="247" t="s">
        <v>400</v>
      </c>
      <c r="Y79" s="236"/>
      <c r="Z79" s="236">
        <f>IF(X79="■",1,0)</f>
        <v>0</v>
      </c>
      <c r="AA79" s="236" t="s">
        <v>268</v>
      </c>
      <c r="AB79" s="244"/>
      <c r="AC79" s="238"/>
      <c r="AD79" s="235" t="s">
        <v>400</v>
      </c>
      <c r="AE79" s="236"/>
      <c r="AF79" s="236">
        <f>IF(AD79="■",1,0)</f>
        <v>0</v>
      </c>
      <c r="AG79" s="236" t="s">
        <v>268</v>
      </c>
      <c r="AH79" s="258"/>
      <c r="AI79" s="89"/>
      <c r="AK79" s="283"/>
      <c r="AL79" s="283"/>
    </row>
    <row r="80" spans="1:38">
      <c r="A80" s="467"/>
      <c r="B80" s="542"/>
      <c r="C80" s="231" t="s">
        <v>124</v>
      </c>
      <c r="D80" s="514" t="s">
        <v>195</v>
      </c>
      <c r="E80" s="514"/>
      <c r="F80" s="515"/>
      <c r="G80" s="254"/>
      <c r="H80" s="255"/>
      <c r="I80" s="255"/>
      <c r="J80" s="256"/>
      <c r="K80" s="257"/>
      <c r="L80" s="235" t="s">
        <v>400</v>
      </c>
      <c r="M80" s="236"/>
      <c r="N80" s="236">
        <f>IF(L80="■",1,0)</f>
        <v>0</v>
      </c>
      <c r="O80" s="236" t="s">
        <v>268</v>
      </c>
      <c r="P80" s="244"/>
      <c r="Q80" s="238"/>
      <c r="R80" s="235" t="s">
        <v>400</v>
      </c>
      <c r="S80" s="236"/>
      <c r="T80" s="236">
        <f>IF(R80="■",1,0)</f>
        <v>0</v>
      </c>
      <c r="U80" s="236" t="s">
        <v>268</v>
      </c>
      <c r="V80" s="244"/>
      <c r="W80" s="238"/>
      <c r="X80" s="235" t="s">
        <v>400</v>
      </c>
      <c r="Y80" s="236"/>
      <c r="Z80" s="236">
        <f>IF(X80="■",1,0)</f>
        <v>0</v>
      </c>
      <c r="AA80" s="236" t="s">
        <v>268</v>
      </c>
      <c r="AB80" s="244"/>
      <c r="AC80" s="238"/>
      <c r="AD80" s="235" t="s">
        <v>400</v>
      </c>
      <c r="AE80" s="236"/>
      <c r="AF80" s="236">
        <f>IF(AD80="■",1,0)</f>
        <v>0</v>
      </c>
      <c r="AG80" s="236" t="s">
        <v>268</v>
      </c>
      <c r="AH80" s="258"/>
      <c r="AI80" s="89"/>
      <c r="AK80" s="283"/>
      <c r="AL80" s="283"/>
    </row>
    <row r="81" spans="1:35">
      <c r="K81" s="40">
        <f>SUM(K34:K80)</f>
        <v>0</v>
      </c>
      <c r="Q81" s="40">
        <f>SUM(Q34:Q80)</f>
        <v>0</v>
      </c>
      <c r="W81" s="40">
        <f>SUM(W34:W80)</f>
        <v>0</v>
      </c>
      <c r="AC81" s="40">
        <f>SUM(AC34:AC80)</f>
        <v>0</v>
      </c>
      <c r="AI81" s="40">
        <f>SUM(AI34:AI80)</f>
        <v>0</v>
      </c>
    </row>
    <row r="82" spans="1:35" s="42" customFormat="1">
      <c r="A82" s="40"/>
      <c r="B82" s="47"/>
      <c r="C82" s="44"/>
      <c r="D82" s="44"/>
      <c r="E82" s="44"/>
      <c r="F82" s="150" t="s">
        <v>398</v>
      </c>
      <c r="G82" s="419" t="s">
        <v>404</v>
      </c>
      <c r="H82" s="419"/>
      <c r="I82" s="419"/>
      <c r="J82" s="69">
        <f>SUM(H34:H80)</f>
        <v>0</v>
      </c>
      <c r="K82" s="84"/>
      <c r="L82" s="419" t="s">
        <v>404</v>
      </c>
      <c r="M82" s="419"/>
      <c r="N82" s="419"/>
      <c r="O82" s="419"/>
      <c r="P82" s="69">
        <f>SUM(M34:M80)</f>
        <v>0</v>
      </c>
      <c r="Q82" s="84"/>
      <c r="R82" s="419" t="s">
        <v>404</v>
      </c>
      <c r="S82" s="419"/>
      <c r="T82" s="419"/>
      <c r="U82" s="419"/>
      <c r="V82" s="69">
        <f>SUM(S34:S80)</f>
        <v>0</v>
      </c>
      <c r="W82" s="84"/>
      <c r="X82" s="419" t="s">
        <v>404</v>
      </c>
      <c r="Y82" s="419"/>
      <c r="Z82" s="419"/>
      <c r="AA82" s="419"/>
      <c r="AB82" s="69">
        <f>SUM(Y34:Y80)</f>
        <v>0</v>
      </c>
      <c r="AC82" s="69"/>
      <c r="AD82" s="419" t="s">
        <v>404</v>
      </c>
      <c r="AE82" s="419"/>
      <c r="AF82" s="419"/>
      <c r="AG82" s="419"/>
      <c r="AH82" s="69">
        <f>SUM(AE34:AE80)</f>
        <v>0</v>
      </c>
      <c r="AI82" s="40"/>
    </row>
    <row r="83" spans="1:35" s="42" customFormat="1">
      <c r="A83" s="40"/>
      <c r="B83" s="47"/>
      <c r="C83" s="44"/>
      <c r="D83" s="44"/>
      <c r="E83" s="44"/>
      <c r="F83" s="44"/>
      <c r="G83" s="40"/>
      <c r="H83" s="40"/>
      <c r="I83" s="40"/>
      <c r="J83" s="40"/>
      <c r="K83" s="40"/>
      <c r="L83" s="419" t="s">
        <v>268</v>
      </c>
      <c r="M83" s="419"/>
      <c r="N83" s="419"/>
      <c r="O83" s="419"/>
      <c r="P83" s="69">
        <f>SUM(N34:N80)</f>
        <v>0</v>
      </c>
      <c r="Q83" s="69"/>
      <c r="R83" s="419" t="s">
        <v>268</v>
      </c>
      <c r="S83" s="419"/>
      <c r="T83" s="419"/>
      <c r="U83" s="419"/>
      <c r="V83" s="69">
        <f>SUM(T34:T80)</f>
        <v>0</v>
      </c>
      <c r="W83" s="40"/>
      <c r="X83" s="419" t="s">
        <v>405</v>
      </c>
      <c r="Y83" s="419"/>
      <c r="Z83" s="419"/>
      <c r="AA83" s="419"/>
      <c r="AB83" s="69">
        <f>SUM(Z34:Z80)</f>
        <v>0</v>
      </c>
      <c r="AC83" s="69"/>
      <c r="AD83" s="419" t="s">
        <v>405</v>
      </c>
      <c r="AE83" s="419"/>
      <c r="AF83" s="419"/>
      <c r="AG83" s="419"/>
      <c r="AH83" s="69">
        <f>SUM(AF34:AF80)</f>
        <v>0</v>
      </c>
      <c r="AI83" s="40"/>
    </row>
    <row r="84" spans="1:35">
      <c r="AE84" s="40"/>
      <c r="AF84" s="40"/>
      <c r="AH84" s="40"/>
      <c r="AI84" s="40"/>
    </row>
    <row r="85" spans="1:35">
      <c r="G85" s="292" t="s">
        <v>392</v>
      </c>
      <c r="H85" s="292"/>
      <c r="I85" s="292"/>
      <c r="J85" s="292"/>
      <c r="K85" s="68"/>
      <c r="L85" s="292" t="s">
        <v>392</v>
      </c>
      <c r="M85" s="292"/>
      <c r="N85" s="292"/>
      <c r="O85" s="292"/>
      <c r="P85" s="292"/>
      <c r="Q85" s="68"/>
      <c r="R85" s="292" t="s">
        <v>392</v>
      </c>
      <c r="S85" s="292"/>
      <c r="T85" s="292"/>
      <c r="U85" s="292"/>
      <c r="V85" s="292"/>
      <c r="W85" s="68"/>
      <c r="X85" s="292" t="s">
        <v>392</v>
      </c>
      <c r="Y85" s="292"/>
      <c r="Z85" s="292"/>
      <c r="AA85" s="292"/>
      <c r="AB85" s="292"/>
      <c r="AC85" s="68"/>
      <c r="AD85" s="292" t="s">
        <v>392</v>
      </c>
      <c r="AE85" s="292"/>
      <c r="AF85" s="292"/>
      <c r="AG85" s="292"/>
      <c r="AH85" s="292"/>
    </row>
    <row r="86" spans="1:35">
      <c r="G86" s="295">
        <f>COUNTIF(I34:I80,"必須")</f>
        <v>3</v>
      </c>
      <c r="H86" s="295"/>
      <c r="I86" s="295"/>
      <c r="J86" s="295"/>
      <c r="K86" s="69"/>
      <c r="L86" s="295">
        <f>COUNTIF(O34:O80,"必須")</f>
        <v>8</v>
      </c>
      <c r="M86" s="295"/>
      <c r="N86" s="295"/>
      <c r="O86" s="295"/>
      <c r="P86" s="295"/>
      <c r="Q86" s="69"/>
      <c r="R86" s="295">
        <f>COUNTIF(U34:U80,"必須")</f>
        <v>3</v>
      </c>
      <c r="S86" s="295"/>
      <c r="T86" s="295"/>
      <c r="U86" s="295"/>
      <c r="V86" s="295"/>
      <c r="W86" s="69"/>
      <c r="X86" s="295">
        <f>COUNTIF(AA34:AA80,"必須")</f>
        <v>8</v>
      </c>
      <c r="Y86" s="295"/>
      <c r="Z86" s="295"/>
      <c r="AA86" s="295"/>
      <c r="AB86" s="295"/>
      <c r="AC86" s="69"/>
      <c r="AD86" s="295">
        <f>COUNTIF(AG34:AG80,"必須")</f>
        <v>3</v>
      </c>
      <c r="AE86" s="295"/>
      <c r="AF86" s="295"/>
      <c r="AG86" s="295"/>
      <c r="AH86" s="295"/>
    </row>
    <row r="87" spans="1:35">
      <c r="X87" s="292" t="s">
        <v>393</v>
      </c>
      <c r="Y87" s="292"/>
      <c r="Z87" s="292"/>
      <c r="AA87" s="292"/>
      <c r="AB87" s="292"/>
      <c r="AC87" s="68"/>
      <c r="AD87" s="292" t="s">
        <v>393</v>
      </c>
      <c r="AE87" s="292"/>
      <c r="AF87" s="292"/>
      <c r="AG87" s="292"/>
      <c r="AH87" s="292"/>
    </row>
    <row r="88" spans="1:35">
      <c r="X88" s="443">
        <f>'0表紙_アドバンスト'!H16</f>
        <v>2</v>
      </c>
      <c r="Y88" s="443"/>
      <c r="Z88" s="443"/>
      <c r="AA88" s="443"/>
      <c r="AB88" s="443"/>
      <c r="AC88" s="183"/>
      <c r="AD88" s="443">
        <f>'0表紙_アドバンスト'!H34</f>
        <v>4</v>
      </c>
      <c r="AE88" s="443"/>
      <c r="AF88" s="443"/>
      <c r="AG88" s="443"/>
      <c r="AH88" s="443"/>
    </row>
    <row r="91" spans="1:35">
      <c r="G91" s="40">
        <f>G86+G26</f>
        <v>5</v>
      </c>
      <c r="L91" s="40">
        <f>L86+L26</f>
        <v>15</v>
      </c>
      <c r="R91" s="40">
        <f>R86+R26</f>
        <v>8</v>
      </c>
      <c r="X91" s="40">
        <f>X86+X26</f>
        <v>15</v>
      </c>
      <c r="AD91" s="40">
        <f>AD86+AD26</f>
        <v>9</v>
      </c>
    </row>
  </sheetData>
  <mergeCells count="473">
    <mergeCell ref="A51:A61"/>
    <mergeCell ref="D44:F44"/>
    <mergeCell ref="B51:B61"/>
    <mergeCell ref="D57:F57"/>
    <mergeCell ref="D58:F58"/>
    <mergeCell ref="D59:F59"/>
    <mergeCell ref="R47:R49"/>
    <mergeCell ref="R52:R54"/>
    <mergeCell ref="R58:R59"/>
    <mergeCell ref="D61:F61"/>
    <mergeCell ref="D60:F60"/>
    <mergeCell ref="E54:F54"/>
    <mergeCell ref="D55:F55"/>
    <mergeCell ref="Q47:Q49"/>
    <mergeCell ref="Q58:Q59"/>
    <mergeCell ref="G52:G54"/>
    <mergeCell ref="G58:G59"/>
    <mergeCell ref="C51:F51"/>
    <mergeCell ref="D52:F52"/>
    <mergeCell ref="E53:F53"/>
    <mergeCell ref="H47:H49"/>
    <mergeCell ref="E48:F48"/>
    <mergeCell ref="E49:F49"/>
    <mergeCell ref="G47:G49"/>
    <mergeCell ref="A5:A8"/>
    <mergeCell ref="A9:A10"/>
    <mergeCell ref="A12:A16"/>
    <mergeCell ref="A17:A20"/>
    <mergeCell ref="C34:F34"/>
    <mergeCell ref="D35:F35"/>
    <mergeCell ref="E37:F37"/>
    <mergeCell ref="E38:F38"/>
    <mergeCell ref="B5:B8"/>
    <mergeCell ref="D5:F5"/>
    <mergeCell ref="E16:F16"/>
    <mergeCell ref="A34:A50"/>
    <mergeCell ref="B34:B50"/>
    <mergeCell ref="A31:B33"/>
    <mergeCell ref="C31:F33"/>
    <mergeCell ref="E45:F45"/>
    <mergeCell ref="D8:F8"/>
    <mergeCell ref="D9:F9"/>
    <mergeCell ref="D36:F36"/>
    <mergeCell ref="E6:F6"/>
    <mergeCell ref="E7:F7"/>
    <mergeCell ref="E46:F46"/>
    <mergeCell ref="D47:F47"/>
    <mergeCell ref="D50:F50"/>
    <mergeCell ref="I58:I59"/>
    <mergeCell ref="J47:J49"/>
    <mergeCell ref="J52:J54"/>
    <mergeCell ref="J58:J59"/>
    <mergeCell ref="H52:H54"/>
    <mergeCell ref="H58:H59"/>
    <mergeCell ref="I47:I49"/>
    <mergeCell ref="P44:P46"/>
    <mergeCell ref="Q36:Q43"/>
    <mergeCell ref="Q44:Q46"/>
    <mergeCell ref="L36:L43"/>
    <mergeCell ref="L44:L46"/>
    <mergeCell ref="H44:H46"/>
    <mergeCell ref="Q52:Q54"/>
    <mergeCell ref="I44:I46"/>
    <mergeCell ref="K44:K46"/>
    <mergeCell ref="AA17:AA20"/>
    <mergeCell ref="V6:V7"/>
    <mergeCell ref="V13:V16"/>
    <mergeCell ref="V17:V20"/>
    <mergeCell ref="Y13:Y16"/>
    <mergeCell ref="Z17:Z20"/>
    <mergeCell ref="M36:M43"/>
    <mergeCell ref="AD32:AH32"/>
    <mergeCell ref="I52:I54"/>
    <mergeCell ref="U36:U43"/>
    <mergeCell ref="U44:U46"/>
    <mergeCell ref="L32:Q32"/>
    <mergeCell ref="R32:W32"/>
    <mergeCell ref="X32:AC32"/>
    <mergeCell ref="AC44:AC46"/>
    <mergeCell ref="Y36:Y43"/>
    <mergeCell ref="X44:X46"/>
    <mergeCell ref="G25:J25"/>
    <mergeCell ref="G26:J26"/>
    <mergeCell ref="G32:K32"/>
    <mergeCell ref="G22:I22"/>
    <mergeCell ref="G31:K31"/>
    <mergeCell ref="G36:G43"/>
    <mergeCell ref="G44:G46"/>
    <mergeCell ref="B9:B10"/>
    <mergeCell ref="B12:B16"/>
    <mergeCell ref="B17:B20"/>
    <mergeCell ref="D10:F10"/>
    <mergeCell ref="D11:F11"/>
    <mergeCell ref="D12:F12"/>
    <mergeCell ref="D13:F13"/>
    <mergeCell ref="E15:F15"/>
    <mergeCell ref="D18:F18"/>
    <mergeCell ref="E14:F14"/>
    <mergeCell ref="D19:F19"/>
    <mergeCell ref="D20:F20"/>
    <mergeCell ref="L17:L20"/>
    <mergeCell ref="O6:O7"/>
    <mergeCell ref="O13:O16"/>
    <mergeCell ref="O17:O20"/>
    <mergeCell ref="P6:P7"/>
    <mergeCell ref="P13:P16"/>
    <mergeCell ref="R6:R7"/>
    <mergeCell ref="O36:O43"/>
    <mergeCell ref="P36:P43"/>
    <mergeCell ref="R13:R16"/>
    <mergeCell ref="R17:R20"/>
    <mergeCell ref="P17:P20"/>
    <mergeCell ref="Q6:Q7"/>
    <mergeCell ref="Q13:Q16"/>
    <mergeCell ref="Q17:Q20"/>
    <mergeCell ref="X13:X16"/>
    <mergeCell ref="X17:X20"/>
    <mergeCell ref="R36:R43"/>
    <mergeCell ref="X36:X43"/>
    <mergeCell ref="X47:X49"/>
    <mergeCell ref="X52:X54"/>
    <mergeCell ref="X58:X59"/>
    <mergeCell ref="U47:U49"/>
    <mergeCell ref="U52:U54"/>
    <mergeCell ref="U58:U59"/>
    <mergeCell ref="V47:V49"/>
    <mergeCell ref="V52:V54"/>
    <mergeCell ref="V58:V59"/>
    <mergeCell ref="T52:T54"/>
    <mergeCell ref="T58:T59"/>
    <mergeCell ref="R22:U22"/>
    <mergeCell ref="X22:AA22"/>
    <mergeCell ref="AA44:AA46"/>
    <mergeCell ref="R44:R46"/>
    <mergeCell ref="S13:S16"/>
    <mergeCell ref="S17:S20"/>
    <mergeCell ref="U13:U16"/>
    <mergeCell ref="U17:U20"/>
    <mergeCell ref="AA13:AA16"/>
    <mergeCell ref="D56:F56"/>
    <mergeCell ref="D79:F79"/>
    <mergeCell ref="D80:F80"/>
    <mergeCell ref="A62:A71"/>
    <mergeCell ref="A72:A80"/>
    <mergeCell ref="B72:B80"/>
    <mergeCell ref="B62:B71"/>
    <mergeCell ref="E65:F65"/>
    <mergeCell ref="E66:F66"/>
    <mergeCell ref="E67:F67"/>
    <mergeCell ref="D68:F68"/>
    <mergeCell ref="E69:F69"/>
    <mergeCell ref="E70:F70"/>
    <mergeCell ref="D71:F71"/>
    <mergeCell ref="D72:F72"/>
    <mergeCell ref="D63:F63"/>
    <mergeCell ref="D64:F64"/>
    <mergeCell ref="E73:F73"/>
    <mergeCell ref="E74:F74"/>
    <mergeCell ref="E75:F75"/>
    <mergeCell ref="E76:F76"/>
    <mergeCell ref="E77:F77"/>
    <mergeCell ref="E78:F78"/>
    <mergeCell ref="C62:F62"/>
    <mergeCell ref="G64:G67"/>
    <mergeCell ref="L64:L67"/>
    <mergeCell ref="R64:R67"/>
    <mergeCell ref="X64:X67"/>
    <mergeCell ref="AD64:AD67"/>
    <mergeCell ref="G68:G70"/>
    <mergeCell ref="G72:G78"/>
    <mergeCell ref="L68:L70"/>
    <mergeCell ref="L72:L78"/>
    <mergeCell ref="R68:R70"/>
    <mergeCell ref="R72:R78"/>
    <mergeCell ref="X68:X70"/>
    <mergeCell ref="X72:X78"/>
    <mergeCell ref="I64:I67"/>
    <mergeCell ref="I68:I70"/>
    <mergeCell ref="I72:I78"/>
    <mergeCell ref="H64:H67"/>
    <mergeCell ref="H68:H70"/>
    <mergeCell ref="H72:H78"/>
    <mergeCell ref="J64:J67"/>
    <mergeCell ref="J68:J70"/>
    <mergeCell ref="J72:J78"/>
    <mergeCell ref="K64:K67"/>
    <mergeCell ref="K68:K70"/>
    <mergeCell ref="AI6:AI7"/>
    <mergeCell ref="AI13:AI16"/>
    <mergeCell ref="AI17:AI20"/>
    <mergeCell ref="AB6:AB7"/>
    <mergeCell ref="AB13:AB16"/>
    <mergeCell ref="AB17:AB20"/>
    <mergeCell ref="AC6:AC7"/>
    <mergeCell ref="AC13:AC16"/>
    <mergeCell ref="AC17:AC20"/>
    <mergeCell ref="AE6:AE7"/>
    <mergeCell ref="AE13:AE16"/>
    <mergeCell ref="AE17:AE20"/>
    <mergeCell ref="AG6:AG7"/>
    <mergeCell ref="AG13:AG16"/>
    <mergeCell ref="AG17:AG20"/>
    <mergeCell ref="AD6:AD7"/>
    <mergeCell ref="AD13:AD16"/>
    <mergeCell ref="AD17:AD20"/>
    <mergeCell ref="A2:B4"/>
    <mergeCell ref="C2:F4"/>
    <mergeCell ref="AF6:AF7"/>
    <mergeCell ref="AF13:AF16"/>
    <mergeCell ref="AF17:AF20"/>
    <mergeCell ref="AH6:AH7"/>
    <mergeCell ref="AH13:AH16"/>
    <mergeCell ref="AH17:AH20"/>
    <mergeCell ref="W6:W7"/>
    <mergeCell ref="W13:W16"/>
    <mergeCell ref="W17:W20"/>
    <mergeCell ref="Y6:Y7"/>
    <mergeCell ref="K6:K7"/>
    <mergeCell ref="K13:K16"/>
    <mergeCell ref="K17:K20"/>
    <mergeCell ref="M6:M7"/>
    <mergeCell ref="M13:M16"/>
    <mergeCell ref="M17:M20"/>
    <mergeCell ref="L6:L7"/>
    <mergeCell ref="L13:L16"/>
    <mergeCell ref="Y17:Y20"/>
    <mergeCell ref="Z6:Z7"/>
    <mergeCell ref="Z13:Z16"/>
    <mergeCell ref="C17:F17"/>
    <mergeCell ref="G2:K2"/>
    <mergeCell ref="L2:W2"/>
    <mergeCell ref="X2:AH2"/>
    <mergeCell ref="G3:K3"/>
    <mergeCell ref="L3:Q3"/>
    <mergeCell ref="R3:W3"/>
    <mergeCell ref="X3:AC3"/>
    <mergeCell ref="AD3:AH3"/>
    <mergeCell ref="U6:U7"/>
    <mergeCell ref="I6:I7"/>
    <mergeCell ref="G6:G7"/>
    <mergeCell ref="N6:N7"/>
    <mergeCell ref="T6:T7"/>
    <mergeCell ref="X6:X7"/>
    <mergeCell ref="J6:J7"/>
    <mergeCell ref="H6:H7"/>
    <mergeCell ref="S6:S7"/>
    <mergeCell ref="AA6:AA7"/>
    <mergeCell ref="K72:K78"/>
    <mergeCell ref="J44:J46"/>
    <mergeCell ref="O47:O49"/>
    <mergeCell ref="O52:O54"/>
    <mergeCell ref="O58:O59"/>
    <mergeCell ref="O64:O67"/>
    <mergeCell ref="O68:O70"/>
    <mergeCell ref="O72:O78"/>
    <mergeCell ref="L47:L49"/>
    <mergeCell ref="L52:L54"/>
    <mergeCell ref="L58:L59"/>
    <mergeCell ref="K47:K49"/>
    <mergeCell ref="K52:K54"/>
    <mergeCell ref="K58:K59"/>
    <mergeCell ref="M44:M46"/>
    <mergeCell ref="M47:M49"/>
    <mergeCell ref="M52:M54"/>
    <mergeCell ref="M58:M59"/>
    <mergeCell ref="M64:M67"/>
    <mergeCell ref="M68:M70"/>
    <mergeCell ref="M72:M78"/>
    <mergeCell ref="O44:O46"/>
    <mergeCell ref="N52:N54"/>
    <mergeCell ref="N58:N59"/>
    <mergeCell ref="N64:N67"/>
    <mergeCell ref="N68:N70"/>
    <mergeCell ref="N72:N78"/>
    <mergeCell ref="P47:P49"/>
    <mergeCell ref="P52:P54"/>
    <mergeCell ref="P58:P59"/>
    <mergeCell ref="P64:P67"/>
    <mergeCell ref="P68:P70"/>
    <mergeCell ref="P72:P78"/>
    <mergeCell ref="Q64:Q67"/>
    <mergeCell ref="Q68:Q70"/>
    <mergeCell ref="Q72:Q78"/>
    <mergeCell ref="S64:S67"/>
    <mergeCell ref="S68:S70"/>
    <mergeCell ref="S72:S78"/>
    <mergeCell ref="T64:T67"/>
    <mergeCell ref="T68:T70"/>
    <mergeCell ref="T72:T78"/>
    <mergeCell ref="AD44:AD46"/>
    <mergeCell ref="AF47:AF49"/>
    <mergeCell ref="AF52:AF54"/>
    <mergeCell ref="AF58:AF59"/>
    <mergeCell ref="AF64:AF67"/>
    <mergeCell ref="W64:W67"/>
    <mergeCell ref="W68:W70"/>
    <mergeCell ref="W72:W78"/>
    <mergeCell ref="V36:V43"/>
    <mergeCell ref="V44:V46"/>
    <mergeCell ref="AA36:AA43"/>
    <mergeCell ref="AA47:AA49"/>
    <mergeCell ref="AA52:AA54"/>
    <mergeCell ref="AA58:AA59"/>
    <mergeCell ref="Y47:Y49"/>
    <mergeCell ref="Y58:Y59"/>
    <mergeCell ref="W36:W43"/>
    <mergeCell ref="W44:W46"/>
    <mergeCell ref="W47:W49"/>
    <mergeCell ref="W52:W54"/>
    <mergeCell ref="W58:W59"/>
    <mergeCell ref="V64:V67"/>
    <mergeCell ref="V68:V70"/>
    <mergeCell ref="V72:V78"/>
    <mergeCell ref="AD22:AG22"/>
    <mergeCell ref="R23:U23"/>
    <mergeCell ref="X23:AA23"/>
    <mergeCell ref="AD23:AG23"/>
    <mergeCell ref="L31:W31"/>
    <mergeCell ref="X31:AH31"/>
    <mergeCell ref="L25:P25"/>
    <mergeCell ref="L26:P26"/>
    <mergeCell ref="R25:V25"/>
    <mergeCell ref="R26:V26"/>
    <mergeCell ref="X25:AB25"/>
    <mergeCell ref="X26:AB26"/>
    <mergeCell ref="AD25:AH25"/>
    <mergeCell ref="AD26:AH26"/>
    <mergeCell ref="X27:AB27"/>
    <mergeCell ref="X28:AB28"/>
    <mergeCell ref="AD27:AH27"/>
    <mergeCell ref="AD28:AH28"/>
    <mergeCell ref="L22:O22"/>
    <mergeCell ref="AI72:AI78"/>
    <mergeCell ref="Y72:Y78"/>
    <mergeCell ref="Z36:Z43"/>
    <mergeCell ref="AC52:AC54"/>
    <mergeCell ref="AC58:AC59"/>
    <mergeCell ref="AC64:AC67"/>
    <mergeCell ref="AC68:AC70"/>
    <mergeCell ref="AC72:AC78"/>
    <mergeCell ref="AB36:AB43"/>
    <mergeCell ref="AB44:AB46"/>
    <mergeCell ref="AB47:AB49"/>
    <mergeCell ref="AB52:AB54"/>
    <mergeCell ref="Z52:Z54"/>
    <mergeCell ref="AB58:AB59"/>
    <mergeCell ref="Y64:Y67"/>
    <mergeCell ref="Y68:Y70"/>
    <mergeCell ref="AE52:AE54"/>
    <mergeCell ref="AC47:AC49"/>
    <mergeCell ref="Y44:Y46"/>
    <mergeCell ref="Z44:Z46"/>
    <mergeCell ref="AH72:AH78"/>
    <mergeCell ref="AG47:AG49"/>
    <mergeCell ref="AG52:AG54"/>
    <mergeCell ref="AG58:AG59"/>
    <mergeCell ref="AG36:AG43"/>
    <mergeCell ref="AG44:AG46"/>
    <mergeCell ref="AD68:AD70"/>
    <mergeCell ref="AD47:AD49"/>
    <mergeCell ref="Z58:Z59"/>
    <mergeCell ref="AI36:AI43"/>
    <mergeCell ref="AI44:AI46"/>
    <mergeCell ref="AI47:AI49"/>
    <mergeCell ref="AI52:AI54"/>
    <mergeCell ref="AI58:AI59"/>
    <mergeCell ref="AI64:AI67"/>
    <mergeCell ref="AI68:AI70"/>
    <mergeCell ref="AG64:AG67"/>
    <mergeCell ref="AG68:AG70"/>
    <mergeCell ref="AF36:AF43"/>
    <mergeCell ref="AF44:AF46"/>
    <mergeCell ref="AD52:AD54"/>
    <mergeCell ref="AD58:AD59"/>
    <mergeCell ref="AA64:AA67"/>
    <mergeCell ref="AE36:AE43"/>
    <mergeCell ref="AE44:AE46"/>
    <mergeCell ref="AE47:AE49"/>
    <mergeCell ref="AC36:AC43"/>
    <mergeCell ref="AD36:AD43"/>
    <mergeCell ref="Y52:Y54"/>
    <mergeCell ref="X82:AA82"/>
    <mergeCell ref="AD82:AG82"/>
    <mergeCell ref="AF72:AF78"/>
    <mergeCell ref="AB64:AB67"/>
    <mergeCell ref="AB68:AB70"/>
    <mergeCell ref="AG72:AG78"/>
    <mergeCell ref="AD72:AD78"/>
    <mergeCell ref="AE72:AE78"/>
    <mergeCell ref="Z64:Z67"/>
    <mergeCell ref="Z68:Z70"/>
    <mergeCell ref="Z72:Z78"/>
    <mergeCell ref="AA68:AA70"/>
    <mergeCell ref="AA72:AA78"/>
    <mergeCell ref="AB72:AB78"/>
    <mergeCell ref="AF68:AF70"/>
    <mergeCell ref="AE58:AE59"/>
    <mergeCell ref="AE64:AE67"/>
    <mergeCell ref="AE68:AE70"/>
    <mergeCell ref="AH36:AH43"/>
    <mergeCell ref="AH44:AH46"/>
    <mergeCell ref="AH47:AH49"/>
    <mergeCell ref="AH52:AH54"/>
    <mergeCell ref="Z47:Z49"/>
    <mergeCell ref="X88:AB88"/>
    <mergeCell ref="AD88:AH88"/>
    <mergeCell ref="G85:J85"/>
    <mergeCell ref="L85:P85"/>
    <mergeCell ref="R85:V85"/>
    <mergeCell ref="X85:AB85"/>
    <mergeCell ref="AD85:AH85"/>
    <mergeCell ref="G86:J86"/>
    <mergeCell ref="L86:P86"/>
    <mergeCell ref="R86:V86"/>
    <mergeCell ref="X86:AB86"/>
    <mergeCell ref="AD86:AH86"/>
    <mergeCell ref="X87:AB87"/>
    <mergeCell ref="AD87:AH87"/>
    <mergeCell ref="X83:AA83"/>
    <mergeCell ref="AD83:AG83"/>
    <mergeCell ref="AH58:AH59"/>
    <mergeCell ref="AH64:AH67"/>
    <mergeCell ref="AH68:AH70"/>
    <mergeCell ref="G82:I82"/>
    <mergeCell ref="L82:O82"/>
    <mergeCell ref="R82:U82"/>
    <mergeCell ref="L83:O83"/>
    <mergeCell ref="N13:N16"/>
    <mergeCell ref="N17:N20"/>
    <mergeCell ref="T13:T16"/>
    <mergeCell ref="T17:T20"/>
    <mergeCell ref="N36:N43"/>
    <mergeCell ref="N44:N46"/>
    <mergeCell ref="N47:N49"/>
    <mergeCell ref="T44:T46"/>
    <mergeCell ref="T47:T49"/>
    <mergeCell ref="L23:O23"/>
    <mergeCell ref="T36:T43"/>
    <mergeCell ref="R83:U83"/>
    <mergeCell ref="U64:U67"/>
    <mergeCell ref="U68:U70"/>
    <mergeCell ref="U72:U78"/>
    <mergeCell ref="S52:S54"/>
    <mergeCell ref="S36:S43"/>
    <mergeCell ref="S44:S46"/>
    <mergeCell ref="S47:S49"/>
    <mergeCell ref="S58:S59"/>
    <mergeCell ref="AK2:AK4"/>
    <mergeCell ref="AL2:AL4"/>
    <mergeCell ref="AK6:AK7"/>
    <mergeCell ref="AL6:AL7"/>
    <mergeCell ref="AK13:AK16"/>
    <mergeCell ref="AL13:AL16"/>
    <mergeCell ref="AK17:AK20"/>
    <mergeCell ref="AL17:AL20"/>
    <mergeCell ref="AK31:AK33"/>
    <mergeCell ref="AL31:AL33"/>
    <mergeCell ref="AK64:AK67"/>
    <mergeCell ref="AL64:AL67"/>
    <mergeCell ref="AK68:AK70"/>
    <mergeCell ref="AL68:AL70"/>
    <mergeCell ref="AK72:AK78"/>
    <mergeCell ref="AL72:AL78"/>
    <mergeCell ref="AK36:AK43"/>
    <mergeCell ref="AL36:AL43"/>
    <mergeCell ref="AK44:AK46"/>
    <mergeCell ref="AL44:AL46"/>
    <mergeCell ref="AK47:AK49"/>
    <mergeCell ref="AL47:AL49"/>
    <mergeCell ref="AK52:AK54"/>
    <mergeCell ref="AL52:AL54"/>
    <mergeCell ref="AK58:AK59"/>
    <mergeCell ref="AL58:AL59"/>
  </mergeCells>
  <phoneticPr fontId="2"/>
  <dataValidations count="1">
    <dataValidation type="list" allowBlank="1" showInputMessage="1" showErrorMessage="1" sqref="X72:X80 V51 AD63 X35:X50 X63 AD35:AD50 X52:X61 AD71:AD80 AD52:AD61 AB80 AB63:AB70 AB36:AB50 AH63:AH70 P34 V34 AH44:AH49 V80 V62:V70 P80 V44:V49 P62:P71 J34:J80 L34:L80 R34:R80 G34:G80 P36:P51 L5:L20 G5:G20 J5:J20 R5:R20 AB5:AB20 AH5:AH20 X5:X20 V5:V20 AD5:AD20 P5:P20" xr:uid="{7D418855-9F79-4F3B-BDB6-671A5C66BA61}">
      <formula1>$AJ$5:$AJ$6</formula1>
    </dataValidation>
  </dataValidations>
  <pageMargins left="0.7" right="0.7" top="0.75" bottom="0.75" header="0.3" footer="0.3"/>
  <pageSetup paperSize="8" scale="65"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5557B-3889-4EFE-97D5-5A0573E1F1D6}">
  <sheetPr>
    <tabColor rgb="FFFFFF00"/>
    <pageSetUpPr fitToPage="1"/>
  </sheetPr>
  <dimension ref="A1:AB62"/>
  <sheetViews>
    <sheetView zoomScale="70" zoomScaleNormal="70" workbookViewId="0">
      <pane xSplit="6" ySplit="3" topLeftCell="G48" activePane="bottomRight" state="frozen"/>
      <selection activeCell="D20" sqref="D20:F20"/>
      <selection pane="topRight" activeCell="D20" sqref="D20:F20"/>
      <selection pane="bottomLeft" activeCell="D20" sqref="D20:F20"/>
      <selection pane="bottomRight" activeCell="AB57" sqref="AB57"/>
    </sheetView>
  </sheetViews>
  <sheetFormatPr defaultRowHeight="18"/>
  <cols>
    <col min="1" max="1" width="5.19921875" style="40" customWidth="1"/>
    <col min="2" max="2" width="12.8984375" style="47" customWidth="1"/>
    <col min="3" max="4" width="3.5" style="44" customWidth="1"/>
    <col min="5" max="5" width="5.3984375" style="44" customWidth="1"/>
    <col min="6" max="6" width="66.19921875" style="44" customWidth="1"/>
    <col min="7" max="7" width="6.296875" style="40" customWidth="1"/>
    <col min="8" max="8" width="6.296875" style="40" hidden="1" customWidth="1"/>
    <col min="9" max="9" width="6.296875" style="40" customWidth="1"/>
    <col min="10" max="10" width="5.3984375" style="40" customWidth="1"/>
    <col min="11" max="12" width="5.3984375" style="40" hidden="1" customWidth="1"/>
    <col min="13" max="14" width="5.3984375" style="40" customWidth="1"/>
    <col min="15" max="16" width="5.3984375" style="40" hidden="1" customWidth="1"/>
    <col min="17" max="18" width="5.3984375" style="40" customWidth="1"/>
    <col min="19" max="20" width="5.3984375" style="40" hidden="1" customWidth="1"/>
    <col min="21" max="22" width="5.3984375" style="40" customWidth="1"/>
    <col min="23" max="24" width="5.3984375" hidden="1" customWidth="1"/>
    <col min="25" max="25" width="5.3984375" customWidth="1"/>
    <col min="26" max="26" width="3.19921875" hidden="1" customWidth="1"/>
    <col min="27" max="28" width="25.69921875" customWidth="1"/>
    <col min="29" max="34" width="3.19921875" customWidth="1"/>
  </cols>
  <sheetData>
    <row r="1" spans="1:28">
      <c r="A1" s="46" t="s">
        <v>473</v>
      </c>
    </row>
    <row r="2" spans="1:28">
      <c r="A2" s="314" t="s">
        <v>0</v>
      </c>
      <c r="B2" s="314"/>
      <c r="C2" s="315" t="s">
        <v>1</v>
      </c>
      <c r="D2" s="315"/>
      <c r="E2" s="315"/>
      <c r="F2" s="315"/>
      <c r="G2" s="498" t="s">
        <v>451</v>
      </c>
      <c r="H2" s="499"/>
      <c r="I2" s="500"/>
      <c r="J2" s="461" t="s">
        <v>452</v>
      </c>
      <c r="K2" s="462"/>
      <c r="L2" s="462"/>
      <c r="M2" s="462"/>
      <c r="N2" s="462"/>
      <c r="O2" s="462"/>
      <c r="P2" s="462"/>
      <c r="Q2" s="463"/>
      <c r="R2" s="314" t="s">
        <v>453</v>
      </c>
      <c r="S2" s="314"/>
      <c r="T2" s="314"/>
      <c r="U2" s="314"/>
      <c r="V2" s="314"/>
      <c r="W2" s="314"/>
      <c r="X2" s="314"/>
      <c r="Y2" s="314"/>
      <c r="AA2" s="546" t="s">
        <v>556</v>
      </c>
      <c r="AB2" s="546" t="s">
        <v>557</v>
      </c>
    </row>
    <row r="3" spans="1:28">
      <c r="A3" s="314"/>
      <c r="B3" s="314"/>
      <c r="C3" s="315"/>
      <c r="D3" s="315"/>
      <c r="E3" s="315"/>
      <c r="F3" s="315"/>
      <c r="G3" s="461" t="s">
        <v>394</v>
      </c>
      <c r="H3" s="462"/>
      <c r="I3" s="463"/>
      <c r="J3" s="461" t="s">
        <v>240</v>
      </c>
      <c r="K3" s="462"/>
      <c r="L3" s="462"/>
      <c r="M3" s="463"/>
      <c r="N3" s="461" t="s">
        <v>394</v>
      </c>
      <c r="O3" s="462"/>
      <c r="P3" s="462"/>
      <c r="Q3" s="463"/>
      <c r="R3" s="314" t="s">
        <v>240</v>
      </c>
      <c r="S3" s="314"/>
      <c r="T3" s="314"/>
      <c r="U3" s="314"/>
      <c r="V3" s="314" t="s">
        <v>394</v>
      </c>
      <c r="W3" s="314"/>
      <c r="X3" s="314"/>
      <c r="Y3" s="314"/>
      <c r="AA3" s="547"/>
      <c r="AB3" s="547"/>
    </row>
    <row r="4" spans="1:28" ht="94.8" customHeight="1">
      <c r="A4" s="302">
        <v>1</v>
      </c>
      <c r="B4" s="468" t="s">
        <v>27</v>
      </c>
      <c r="C4" s="525" t="s">
        <v>510</v>
      </c>
      <c r="D4" s="296"/>
      <c r="E4" s="296"/>
      <c r="F4" s="311"/>
      <c r="G4" s="471"/>
      <c r="H4" s="71"/>
      <c r="I4" s="72"/>
      <c r="J4" s="486" t="s">
        <v>400</v>
      </c>
      <c r="K4" s="288"/>
      <c r="L4" s="288">
        <f>IF(J4="■",1,0)</f>
        <v>0</v>
      </c>
      <c r="M4" s="318" t="s">
        <v>268</v>
      </c>
      <c r="N4" s="486" t="s">
        <v>400</v>
      </c>
      <c r="O4" s="288"/>
      <c r="P4" s="288">
        <f>IF(N4="■",1,0)</f>
        <v>0</v>
      </c>
      <c r="Q4" s="318" t="s">
        <v>268</v>
      </c>
      <c r="R4" s="486" t="s">
        <v>400</v>
      </c>
      <c r="S4" s="288"/>
      <c r="T4" s="288">
        <f>IF(R4="■",1,0)</f>
        <v>0</v>
      </c>
      <c r="U4" s="318" t="s">
        <v>268</v>
      </c>
      <c r="V4" s="486" t="s">
        <v>400</v>
      </c>
      <c r="W4" s="288"/>
      <c r="X4" s="288">
        <f>IF(V4="■",1,0)</f>
        <v>0</v>
      </c>
      <c r="Y4" s="318" t="s">
        <v>268</v>
      </c>
      <c r="Z4" t="s">
        <v>399</v>
      </c>
      <c r="AA4" s="531"/>
      <c r="AB4" s="531"/>
    </row>
    <row r="5" spans="1:28" ht="31.8" customHeight="1">
      <c r="A5" s="303"/>
      <c r="B5" s="469"/>
      <c r="C5" s="557" t="s">
        <v>511</v>
      </c>
      <c r="D5" s="501"/>
      <c r="E5" s="501"/>
      <c r="F5" s="502"/>
      <c r="G5" s="472"/>
      <c r="H5" s="73"/>
      <c r="I5" s="74"/>
      <c r="J5" s="487"/>
      <c r="K5" s="289"/>
      <c r="L5" s="289"/>
      <c r="M5" s="319"/>
      <c r="N5" s="487"/>
      <c r="O5" s="289"/>
      <c r="P5" s="289"/>
      <c r="Q5" s="319"/>
      <c r="R5" s="487"/>
      <c r="S5" s="289"/>
      <c r="T5" s="289"/>
      <c r="U5" s="319"/>
      <c r="V5" s="487"/>
      <c r="W5" s="289"/>
      <c r="X5" s="289"/>
      <c r="Y5" s="319"/>
      <c r="Z5" t="s">
        <v>432</v>
      </c>
      <c r="AA5" s="531"/>
      <c r="AB5" s="531"/>
    </row>
    <row r="6" spans="1:28">
      <c r="A6" s="303"/>
      <c r="B6" s="469"/>
      <c r="C6" s="62" t="s">
        <v>122</v>
      </c>
      <c r="D6" s="299" t="s">
        <v>370</v>
      </c>
      <c r="E6" s="299"/>
      <c r="F6" s="299"/>
      <c r="G6" s="472"/>
      <c r="H6" s="73"/>
      <c r="I6" s="74"/>
      <c r="J6" s="487"/>
      <c r="K6" s="289"/>
      <c r="L6" s="289"/>
      <c r="M6" s="319"/>
      <c r="N6" s="487"/>
      <c r="O6" s="289"/>
      <c r="P6" s="289"/>
      <c r="Q6" s="319"/>
      <c r="R6" s="487"/>
      <c r="S6" s="289"/>
      <c r="T6" s="289"/>
      <c r="U6" s="319"/>
      <c r="V6" s="487"/>
      <c r="W6" s="289"/>
      <c r="X6" s="289"/>
      <c r="Y6" s="319"/>
      <c r="AA6" s="531"/>
      <c r="AB6" s="531"/>
    </row>
    <row r="7" spans="1:28" ht="35.4" customHeight="1">
      <c r="A7" s="303"/>
      <c r="B7" s="469"/>
      <c r="C7" s="62" t="s">
        <v>123</v>
      </c>
      <c r="D7" s="299" t="s">
        <v>371</v>
      </c>
      <c r="E7" s="299"/>
      <c r="F7" s="299"/>
      <c r="G7" s="472"/>
      <c r="H7" s="73"/>
      <c r="I7" s="74"/>
      <c r="J7" s="487"/>
      <c r="K7" s="289"/>
      <c r="L7" s="289"/>
      <c r="M7" s="319"/>
      <c r="N7" s="487"/>
      <c r="O7" s="289"/>
      <c r="P7" s="289"/>
      <c r="Q7" s="319"/>
      <c r="R7" s="487"/>
      <c r="S7" s="289"/>
      <c r="T7" s="289"/>
      <c r="U7" s="319"/>
      <c r="V7" s="487"/>
      <c r="W7" s="289"/>
      <c r="X7" s="289"/>
      <c r="Y7" s="319"/>
      <c r="AA7" s="531"/>
      <c r="AB7" s="531"/>
    </row>
    <row r="8" spans="1:28" ht="36" customHeight="1">
      <c r="A8" s="303"/>
      <c r="B8" s="469"/>
      <c r="C8" s="62" t="s">
        <v>124</v>
      </c>
      <c r="D8" s="299" t="s">
        <v>372</v>
      </c>
      <c r="E8" s="299"/>
      <c r="F8" s="299"/>
      <c r="G8" s="472"/>
      <c r="H8" s="73"/>
      <c r="I8" s="74"/>
      <c r="J8" s="487"/>
      <c r="K8" s="289"/>
      <c r="L8" s="289"/>
      <c r="M8" s="319"/>
      <c r="N8" s="487"/>
      <c r="O8" s="289"/>
      <c r="P8" s="289"/>
      <c r="Q8" s="319"/>
      <c r="R8" s="487"/>
      <c r="S8" s="289"/>
      <c r="T8" s="289"/>
      <c r="U8" s="319"/>
      <c r="V8" s="487"/>
      <c r="W8" s="289"/>
      <c r="X8" s="289"/>
      <c r="Y8" s="319"/>
      <c r="AA8" s="531"/>
      <c r="AB8" s="531"/>
    </row>
    <row r="9" spans="1:28">
      <c r="A9" s="303"/>
      <c r="B9" s="469"/>
      <c r="C9" s="62" t="s">
        <v>126</v>
      </c>
      <c r="D9" s="299" t="s">
        <v>373</v>
      </c>
      <c r="E9" s="299"/>
      <c r="F9" s="299"/>
      <c r="G9" s="472"/>
      <c r="H9" s="73"/>
      <c r="I9" s="74"/>
      <c r="J9" s="487"/>
      <c r="K9" s="289"/>
      <c r="L9" s="289"/>
      <c r="M9" s="319"/>
      <c r="N9" s="487"/>
      <c r="O9" s="289"/>
      <c r="P9" s="289"/>
      <c r="Q9" s="319"/>
      <c r="R9" s="487"/>
      <c r="S9" s="289"/>
      <c r="T9" s="289"/>
      <c r="U9" s="319"/>
      <c r="V9" s="487"/>
      <c r="W9" s="289"/>
      <c r="X9" s="289"/>
      <c r="Y9" s="319"/>
      <c r="AA9" s="531"/>
      <c r="AB9" s="531"/>
    </row>
    <row r="10" spans="1:28" ht="42" customHeight="1">
      <c r="A10" s="302">
        <v>2</v>
      </c>
      <c r="B10" s="468" t="s">
        <v>28</v>
      </c>
      <c r="C10" s="525" t="s">
        <v>512</v>
      </c>
      <c r="D10" s="517"/>
      <c r="E10" s="517"/>
      <c r="F10" s="518"/>
      <c r="G10" s="471"/>
      <c r="H10" s="71"/>
      <c r="I10" s="72"/>
      <c r="J10" s="486" t="s">
        <v>400</v>
      </c>
      <c r="K10" s="288"/>
      <c r="L10" s="288">
        <f>IF(J10="■",1,0)</f>
        <v>0</v>
      </c>
      <c r="M10" s="318" t="s">
        <v>268</v>
      </c>
      <c r="N10" s="486" t="s">
        <v>400</v>
      </c>
      <c r="O10" s="288"/>
      <c r="P10" s="288">
        <f>IF(N10="■",1,0)</f>
        <v>0</v>
      </c>
      <c r="Q10" s="318" t="s">
        <v>268</v>
      </c>
      <c r="R10" s="486" t="s">
        <v>400</v>
      </c>
      <c r="S10" s="288"/>
      <c r="T10" s="288">
        <f>IF(R10="■",1,0)</f>
        <v>0</v>
      </c>
      <c r="U10" s="318" t="s">
        <v>268</v>
      </c>
      <c r="V10" s="486" t="s">
        <v>400</v>
      </c>
      <c r="W10" s="288"/>
      <c r="X10" s="288">
        <f>IF(V10="■",1,0)</f>
        <v>0</v>
      </c>
      <c r="Y10" s="318" t="s">
        <v>268</v>
      </c>
      <c r="AA10" s="531"/>
      <c r="AB10" s="531"/>
    </row>
    <row r="11" spans="1:28">
      <c r="A11" s="303"/>
      <c r="B11" s="469"/>
      <c r="C11" s="50" t="s">
        <v>122</v>
      </c>
      <c r="D11" s="299" t="s">
        <v>374</v>
      </c>
      <c r="E11" s="299"/>
      <c r="F11" s="300"/>
      <c r="G11" s="472"/>
      <c r="H11" s="73"/>
      <c r="I11" s="74"/>
      <c r="J11" s="487"/>
      <c r="K11" s="289"/>
      <c r="L11" s="289"/>
      <c r="M11" s="319"/>
      <c r="N11" s="487"/>
      <c r="O11" s="289"/>
      <c r="P11" s="289"/>
      <c r="Q11" s="319"/>
      <c r="R11" s="487"/>
      <c r="S11" s="289"/>
      <c r="T11" s="289"/>
      <c r="U11" s="319"/>
      <c r="V11" s="487"/>
      <c r="W11" s="289"/>
      <c r="X11" s="289"/>
      <c r="Y11" s="319"/>
      <c r="AA11" s="531"/>
      <c r="AB11" s="531"/>
    </row>
    <row r="12" spans="1:28">
      <c r="A12" s="303"/>
      <c r="B12" s="469"/>
      <c r="C12" s="50" t="s">
        <v>123</v>
      </c>
      <c r="D12" s="299" t="s">
        <v>236</v>
      </c>
      <c r="E12" s="299"/>
      <c r="F12" s="300"/>
      <c r="G12" s="472"/>
      <c r="H12" s="73"/>
      <c r="I12" s="74"/>
      <c r="J12" s="487"/>
      <c r="K12" s="289"/>
      <c r="L12" s="289"/>
      <c r="M12" s="319"/>
      <c r="N12" s="487"/>
      <c r="O12" s="289"/>
      <c r="P12" s="289"/>
      <c r="Q12" s="319"/>
      <c r="R12" s="487"/>
      <c r="S12" s="289"/>
      <c r="T12" s="289"/>
      <c r="U12" s="319"/>
      <c r="V12" s="487"/>
      <c r="W12" s="289"/>
      <c r="X12" s="289"/>
      <c r="Y12" s="319"/>
      <c r="AA12" s="531"/>
      <c r="AB12" s="531"/>
    </row>
    <row r="13" spans="1:28">
      <c r="A13" s="303"/>
      <c r="B13" s="469"/>
      <c r="C13" s="50" t="s">
        <v>124</v>
      </c>
      <c r="D13" s="299" t="s">
        <v>197</v>
      </c>
      <c r="E13" s="299"/>
      <c r="F13" s="300"/>
      <c r="G13" s="472"/>
      <c r="H13" s="73"/>
      <c r="I13" s="74"/>
      <c r="J13" s="487"/>
      <c r="K13" s="289"/>
      <c r="L13" s="289"/>
      <c r="M13" s="319"/>
      <c r="N13" s="487"/>
      <c r="O13" s="289"/>
      <c r="P13" s="289"/>
      <c r="Q13" s="319"/>
      <c r="R13" s="487"/>
      <c r="S13" s="289"/>
      <c r="T13" s="289"/>
      <c r="U13" s="319"/>
      <c r="V13" s="487"/>
      <c r="W13" s="289"/>
      <c r="X13" s="289"/>
      <c r="Y13" s="319"/>
      <c r="AA13" s="531"/>
      <c r="AB13" s="531"/>
    </row>
    <row r="14" spans="1:28">
      <c r="A14" s="303"/>
      <c r="B14" s="469"/>
      <c r="C14" s="50" t="s">
        <v>126</v>
      </c>
      <c r="D14" s="299" t="s">
        <v>235</v>
      </c>
      <c r="E14" s="299"/>
      <c r="F14" s="300"/>
      <c r="G14" s="472"/>
      <c r="H14" s="73"/>
      <c r="I14" s="74"/>
      <c r="J14" s="487"/>
      <c r="K14" s="289"/>
      <c r="L14" s="289"/>
      <c r="M14" s="319"/>
      <c r="N14" s="487"/>
      <c r="O14" s="289"/>
      <c r="P14" s="289"/>
      <c r="Q14" s="319"/>
      <c r="R14" s="487"/>
      <c r="S14" s="289"/>
      <c r="T14" s="289"/>
      <c r="U14" s="319"/>
      <c r="V14" s="487"/>
      <c r="W14" s="289"/>
      <c r="X14" s="289"/>
      <c r="Y14" s="319"/>
      <c r="AA14" s="531"/>
      <c r="AB14" s="531"/>
    </row>
    <row r="15" spans="1:28">
      <c r="A15" s="304"/>
      <c r="B15" s="470"/>
      <c r="C15" s="51" t="s">
        <v>134</v>
      </c>
      <c r="D15" s="297" t="s">
        <v>237</v>
      </c>
      <c r="E15" s="297"/>
      <c r="F15" s="298"/>
      <c r="G15" s="473"/>
      <c r="H15" s="75"/>
      <c r="I15" s="76"/>
      <c r="J15" s="488"/>
      <c r="K15" s="290"/>
      <c r="L15" s="290"/>
      <c r="M15" s="320"/>
      <c r="N15" s="488"/>
      <c r="O15" s="290"/>
      <c r="P15" s="290"/>
      <c r="Q15" s="320"/>
      <c r="R15" s="488"/>
      <c r="S15" s="290"/>
      <c r="T15" s="290"/>
      <c r="U15" s="320"/>
      <c r="V15" s="488"/>
      <c r="W15" s="290"/>
      <c r="X15" s="290"/>
      <c r="Y15" s="320"/>
      <c r="AA15" s="531"/>
      <c r="AB15" s="531"/>
    </row>
    <row r="16" spans="1:28" ht="35.4" customHeight="1">
      <c r="A16" s="59">
        <v>3</v>
      </c>
      <c r="B16" s="60" t="s">
        <v>375</v>
      </c>
      <c r="C16" s="558" t="s">
        <v>454</v>
      </c>
      <c r="D16" s="559"/>
      <c r="E16" s="559"/>
      <c r="F16" s="560"/>
      <c r="G16" s="79"/>
      <c r="H16" s="80"/>
      <c r="I16" s="81"/>
      <c r="J16" s="87" t="s">
        <v>400</v>
      </c>
      <c r="K16" s="88"/>
      <c r="L16" s="88">
        <f>IF(J16="■",1,0)</f>
        <v>0</v>
      </c>
      <c r="M16" s="89" t="s">
        <v>268</v>
      </c>
      <c r="N16" s="87" t="s">
        <v>400</v>
      </c>
      <c r="O16" s="88"/>
      <c r="P16" s="88">
        <f>IF(N16="■",1,0)</f>
        <v>0</v>
      </c>
      <c r="Q16" s="89" t="s">
        <v>268</v>
      </c>
      <c r="R16" s="87" t="s">
        <v>400</v>
      </c>
      <c r="S16" s="88"/>
      <c r="T16" s="88">
        <f>IF(R16="■",1,0)</f>
        <v>0</v>
      </c>
      <c r="U16" s="89" t="s">
        <v>268</v>
      </c>
      <c r="V16" s="87" t="s">
        <v>400</v>
      </c>
      <c r="W16" s="88"/>
      <c r="X16" s="88">
        <f>IF(V16="■",1,0)</f>
        <v>0</v>
      </c>
      <c r="Y16" s="89" t="s">
        <v>268</v>
      </c>
      <c r="AA16" s="283"/>
      <c r="AB16" s="283"/>
    </row>
    <row r="17" spans="1:27">
      <c r="F17" s="150" t="s">
        <v>398</v>
      </c>
      <c r="G17" s="548" t="s">
        <v>404</v>
      </c>
      <c r="H17" s="550"/>
      <c r="I17" s="69">
        <f>SUM(H4:H16)</f>
        <v>0</v>
      </c>
      <c r="J17" s="548" t="s">
        <v>404</v>
      </c>
      <c r="K17" s="550"/>
      <c r="L17" s="178"/>
      <c r="M17" s="69">
        <f>SUM(K4:K16)</f>
        <v>0</v>
      </c>
      <c r="N17" s="548" t="s">
        <v>404</v>
      </c>
      <c r="O17" s="550"/>
      <c r="P17" s="178"/>
      <c r="Q17" s="69">
        <f>SUM(O4:O16)</f>
        <v>0</v>
      </c>
      <c r="R17" s="548" t="s">
        <v>404</v>
      </c>
      <c r="S17" s="549"/>
      <c r="T17" s="550"/>
      <c r="U17" s="69">
        <f>SUM(S4:S16)</f>
        <v>0</v>
      </c>
      <c r="V17" s="548" t="s">
        <v>404</v>
      </c>
      <c r="W17" s="549"/>
      <c r="X17" s="550"/>
      <c r="Y17" s="69">
        <f>SUM(W4:W16)</f>
        <v>0</v>
      </c>
    </row>
    <row r="18" spans="1:27">
      <c r="J18" s="548" t="s">
        <v>268</v>
      </c>
      <c r="K18" s="549"/>
      <c r="L18" s="550"/>
      <c r="M18" s="69">
        <f>SUM(L4:L16)</f>
        <v>0</v>
      </c>
      <c r="N18" s="548" t="s">
        <v>268</v>
      </c>
      <c r="O18" s="549"/>
      <c r="P18" s="550"/>
      <c r="Q18" s="69">
        <f>SUM(P4:P16)</f>
        <v>0</v>
      </c>
      <c r="R18" s="548" t="s">
        <v>405</v>
      </c>
      <c r="S18" s="549"/>
      <c r="T18" s="550"/>
      <c r="U18" s="69">
        <f>SUM(T4:T16)</f>
        <v>0</v>
      </c>
      <c r="V18" s="548" t="s">
        <v>405</v>
      </c>
      <c r="W18" s="549"/>
      <c r="X18" s="550"/>
      <c r="Y18" s="69">
        <f>SUM(X4:X16)</f>
        <v>0</v>
      </c>
    </row>
    <row r="20" spans="1:27">
      <c r="G20" s="551" t="s">
        <v>392</v>
      </c>
      <c r="H20" s="552"/>
      <c r="I20" s="553"/>
      <c r="J20" s="551" t="s">
        <v>392</v>
      </c>
      <c r="K20" s="552"/>
      <c r="L20" s="552"/>
      <c r="M20" s="553"/>
      <c r="N20" s="551" t="s">
        <v>392</v>
      </c>
      <c r="O20" s="552"/>
      <c r="P20" s="552"/>
      <c r="Q20" s="553"/>
      <c r="R20" s="551" t="s">
        <v>392</v>
      </c>
      <c r="S20" s="552"/>
      <c r="T20" s="552"/>
      <c r="U20" s="553"/>
      <c r="V20" s="551" t="s">
        <v>392</v>
      </c>
      <c r="W20" s="552"/>
      <c r="X20" s="552"/>
      <c r="Y20" s="553"/>
    </row>
    <row r="21" spans="1:27">
      <c r="G21" s="554">
        <v>0</v>
      </c>
      <c r="H21" s="555"/>
      <c r="I21" s="556"/>
      <c r="J21" s="554">
        <v>0</v>
      </c>
      <c r="K21" s="555"/>
      <c r="L21" s="555"/>
      <c r="M21" s="556"/>
      <c r="N21" s="554">
        <v>0</v>
      </c>
      <c r="O21" s="555"/>
      <c r="P21" s="555"/>
      <c r="Q21" s="556"/>
      <c r="R21" s="554">
        <v>0</v>
      </c>
      <c r="S21" s="555"/>
      <c r="T21" s="555"/>
      <c r="U21" s="556"/>
      <c r="V21" s="554">
        <v>0</v>
      </c>
      <c r="W21" s="555"/>
      <c r="X21" s="555"/>
      <c r="Y21" s="556"/>
    </row>
    <row r="22" spans="1:27">
      <c r="R22" s="551" t="s">
        <v>393</v>
      </c>
      <c r="S22" s="552"/>
      <c r="T22" s="552"/>
      <c r="U22" s="553"/>
      <c r="V22" s="551" t="s">
        <v>393</v>
      </c>
      <c r="W22" s="552"/>
      <c r="X22" s="552"/>
      <c r="Y22" s="553"/>
    </row>
    <row r="23" spans="1:27">
      <c r="R23" s="294">
        <f>'0表紙_アドバンスト'!H18</f>
        <v>1</v>
      </c>
      <c r="S23" s="294"/>
      <c r="T23" s="294"/>
      <c r="U23" s="294"/>
      <c r="V23" s="294">
        <f>'0表紙_アドバンスト'!H36</f>
        <v>1</v>
      </c>
      <c r="W23" s="294"/>
      <c r="X23" s="294"/>
      <c r="Y23" s="294"/>
    </row>
    <row r="24" spans="1:27">
      <c r="A24" s="46" t="s">
        <v>474</v>
      </c>
    </row>
    <row r="25" spans="1:27">
      <c r="A25" s="314" t="s">
        <v>0</v>
      </c>
      <c r="B25" s="314"/>
      <c r="C25" s="315" t="s">
        <v>1</v>
      </c>
      <c r="D25" s="315"/>
      <c r="E25" s="315"/>
      <c r="F25" s="315"/>
      <c r="G25" s="498" t="s">
        <v>451</v>
      </c>
      <c r="H25" s="499"/>
      <c r="I25" s="500"/>
      <c r="J25" s="461" t="s">
        <v>452</v>
      </c>
      <c r="K25" s="462"/>
      <c r="L25" s="462"/>
      <c r="M25" s="462"/>
      <c r="N25" s="462"/>
      <c r="O25" s="462"/>
      <c r="P25" s="462"/>
      <c r="Q25" s="463"/>
      <c r="R25" s="314" t="s">
        <v>453</v>
      </c>
      <c r="S25" s="314"/>
      <c r="T25" s="314"/>
      <c r="U25" s="314"/>
      <c r="V25" s="314"/>
      <c r="W25" s="314"/>
      <c r="X25" s="314"/>
      <c r="Y25" s="314"/>
      <c r="AA25" s="546" t="s">
        <v>556</v>
      </c>
    </row>
    <row r="26" spans="1:27">
      <c r="A26" s="314"/>
      <c r="B26" s="314"/>
      <c r="C26" s="315"/>
      <c r="D26" s="315"/>
      <c r="E26" s="315"/>
      <c r="F26" s="315"/>
      <c r="G26" s="461" t="s">
        <v>394</v>
      </c>
      <c r="H26" s="462"/>
      <c r="I26" s="463"/>
      <c r="J26" s="461" t="s">
        <v>240</v>
      </c>
      <c r="K26" s="462"/>
      <c r="L26" s="462"/>
      <c r="M26" s="463"/>
      <c r="N26" s="461" t="s">
        <v>394</v>
      </c>
      <c r="O26" s="462"/>
      <c r="P26" s="462"/>
      <c r="Q26" s="463"/>
      <c r="R26" s="314" t="s">
        <v>240</v>
      </c>
      <c r="S26" s="314"/>
      <c r="T26" s="314"/>
      <c r="U26" s="314"/>
      <c r="V26" s="314" t="s">
        <v>394</v>
      </c>
      <c r="W26" s="314"/>
      <c r="X26" s="314"/>
      <c r="Y26" s="314"/>
      <c r="AA26" s="547"/>
    </row>
    <row r="27" spans="1:27" ht="18" customHeight="1">
      <c r="A27" s="302">
        <v>1</v>
      </c>
      <c r="B27" s="468" t="s">
        <v>31</v>
      </c>
      <c r="C27" s="58" t="s">
        <v>122</v>
      </c>
      <c r="D27" s="296" t="s">
        <v>513</v>
      </c>
      <c r="E27" s="296"/>
      <c r="F27" s="311"/>
      <c r="G27" s="486" t="s">
        <v>400</v>
      </c>
      <c r="H27" s="288">
        <f>IF(G27="■",1,0)</f>
        <v>0</v>
      </c>
      <c r="I27" s="318" t="s">
        <v>269</v>
      </c>
      <c r="J27" s="486" t="s">
        <v>400</v>
      </c>
      <c r="K27" s="288">
        <f>IF(J27="■",1,0)</f>
        <v>0</v>
      </c>
      <c r="L27" s="77"/>
      <c r="M27" s="318" t="s">
        <v>269</v>
      </c>
      <c r="N27" s="486" t="s">
        <v>400</v>
      </c>
      <c r="O27" s="288">
        <f>IF(N27="■",1,0)</f>
        <v>0</v>
      </c>
      <c r="P27" s="77"/>
      <c r="Q27" s="318" t="s">
        <v>269</v>
      </c>
      <c r="R27" s="486" t="s">
        <v>400</v>
      </c>
      <c r="S27" s="288">
        <f>IF(R27="■",1,0)</f>
        <v>0</v>
      </c>
      <c r="T27" s="288"/>
      <c r="U27" s="318" t="s">
        <v>269</v>
      </c>
      <c r="V27" s="486" t="s">
        <v>400</v>
      </c>
      <c r="W27" s="288">
        <f>IF(V27="■",1,0)</f>
        <v>0</v>
      </c>
      <c r="X27" s="288"/>
      <c r="Y27" s="318" t="s">
        <v>269</v>
      </c>
      <c r="AA27" s="531"/>
    </row>
    <row r="28" spans="1:27" ht="36.6" customHeight="1">
      <c r="A28" s="303"/>
      <c r="B28" s="469"/>
      <c r="C28" s="64"/>
      <c r="D28" s="501" t="s">
        <v>514</v>
      </c>
      <c r="E28" s="299"/>
      <c r="F28" s="300"/>
      <c r="G28" s="487"/>
      <c r="H28" s="289"/>
      <c r="I28" s="319"/>
      <c r="J28" s="487"/>
      <c r="K28" s="289"/>
      <c r="M28" s="319"/>
      <c r="N28" s="487"/>
      <c r="O28" s="289"/>
      <c r="Q28" s="319"/>
      <c r="R28" s="487"/>
      <c r="S28" s="289"/>
      <c r="T28" s="289"/>
      <c r="U28" s="319"/>
      <c r="V28" s="487"/>
      <c r="W28" s="289"/>
      <c r="X28" s="289"/>
      <c r="Y28" s="319"/>
      <c r="AA28" s="531"/>
    </row>
    <row r="29" spans="1:27">
      <c r="A29" s="303"/>
      <c r="B29" s="469"/>
      <c r="C29" s="64"/>
      <c r="D29" s="44" t="s">
        <v>223</v>
      </c>
      <c r="E29" s="299" t="s">
        <v>376</v>
      </c>
      <c r="F29" s="300"/>
      <c r="G29" s="487"/>
      <c r="H29" s="289"/>
      <c r="I29" s="319"/>
      <c r="J29" s="487"/>
      <c r="K29" s="289"/>
      <c r="M29" s="319"/>
      <c r="N29" s="487"/>
      <c r="O29" s="289"/>
      <c r="Q29" s="319"/>
      <c r="R29" s="487"/>
      <c r="S29" s="289"/>
      <c r="T29" s="289"/>
      <c r="U29" s="319"/>
      <c r="V29" s="487"/>
      <c r="W29" s="289"/>
      <c r="X29" s="289"/>
      <c r="Y29" s="319"/>
      <c r="AA29" s="531"/>
    </row>
    <row r="30" spans="1:27" ht="36">
      <c r="A30" s="303"/>
      <c r="B30" s="469"/>
      <c r="C30" s="64"/>
      <c r="E30" s="62" t="s">
        <v>377</v>
      </c>
      <c r="F30" s="56" t="s">
        <v>378</v>
      </c>
      <c r="G30" s="487"/>
      <c r="H30" s="289"/>
      <c r="I30" s="319"/>
      <c r="J30" s="487"/>
      <c r="K30" s="289"/>
      <c r="M30" s="319"/>
      <c r="N30" s="487"/>
      <c r="O30" s="289"/>
      <c r="Q30" s="319"/>
      <c r="R30" s="487"/>
      <c r="S30" s="289"/>
      <c r="T30" s="289"/>
      <c r="U30" s="319"/>
      <c r="V30" s="487"/>
      <c r="W30" s="289"/>
      <c r="X30" s="289"/>
      <c r="Y30" s="319"/>
      <c r="AA30" s="531"/>
    </row>
    <row r="31" spans="1:27" ht="36">
      <c r="A31" s="303"/>
      <c r="B31" s="469"/>
      <c r="C31" s="64"/>
      <c r="E31" s="62" t="s">
        <v>379</v>
      </c>
      <c r="F31" s="56" t="s">
        <v>380</v>
      </c>
      <c r="G31" s="487"/>
      <c r="H31" s="289"/>
      <c r="I31" s="319"/>
      <c r="J31" s="487"/>
      <c r="K31" s="289"/>
      <c r="M31" s="319"/>
      <c r="N31" s="487"/>
      <c r="O31" s="289"/>
      <c r="Q31" s="319"/>
      <c r="R31" s="487"/>
      <c r="S31" s="289"/>
      <c r="T31" s="289"/>
      <c r="U31" s="319"/>
      <c r="V31" s="487"/>
      <c r="W31" s="289"/>
      <c r="X31" s="289"/>
      <c r="Y31" s="319"/>
      <c r="AA31" s="531"/>
    </row>
    <row r="32" spans="1:27" ht="36">
      <c r="A32" s="303"/>
      <c r="B32" s="469"/>
      <c r="C32" s="64"/>
      <c r="E32" s="62" t="s">
        <v>381</v>
      </c>
      <c r="F32" s="56" t="s">
        <v>382</v>
      </c>
      <c r="G32" s="487"/>
      <c r="H32" s="289"/>
      <c r="I32" s="319"/>
      <c r="J32" s="487"/>
      <c r="K32" s="289"/>
      <c r="M32" s="319"/>
      <c r="N32" s="487"/>
      <c r="O32" s="289"/>
      <c r="Q32" s="319"/>
      <c r="R32" s="487"/>
      <c r="S32" s="289"/>
      <c r="T32" s="289"/>
      <c r="U32" s="319"/>
      <c r="V32" s="487"/>
      <c r="W32" s="289"/>
      <c r="X32" s="289"/>
      <c r="Y32" s="319"/>
      <c r="AA32" s="531"/>
    </row>
    <row r="33" spans="1:27" ht="36">
      <c r="A33" s="303"/>
      <c r="B33" s="469"/>
      <c r="C33" s="64"/>
      <c r="E33" s="62" t="s">
        <v>383</v>
      </c>
      <c r="F33" s="56" t="s">
        <v>384</v>
      </c>
      <c r="G33" s="487"/>
      <c r="H33" s="289"/>
      <c r="I33" s="319"/>
      <c r="J33" s="487"/>
      <c r="K33" s="289"/>
      <c r="M33" s="319"/>
      <c r="N33" s="487"/>
      <c r="O33" s="289"/>
      <c r="Q33" s="319"/>
      <c r="R33" s="487"/>
      <c r="S33" s="289"/>
      <c r="T33" s="289"/>
      <c r="U33" s="319"/>
      <c r="V33" s="487"/>
      <c r="W33" s="289"/>
      <c r="X33" s="289"/>
      <c r="Y33" s="319"/>
      <c r="AA33" s="531"/>
    </row>
    <row r="34" spans="1:27">
      <c r="A34" s="303"/>
      <c r="B34" s="469"/>
      <c r="C34" s="64"/>
      <c r="E34" s="62" t="s">
        <v>535</v>
      </c>
      <c r="F34" s="56" t="s">
        <v>541</v>
      </c>
      <c r="G34" s="487"/>
      <c r="H34" s="289"/>
      <c r="I34" s="319"/>
      <c r="J34" s="487"/>
      <c r="K34" s="289"/>
      <c r="M34" s="319"/>
      <c r="N34" s="487"/>
      <c r="O34" s="289"/>
      <c r="Q34" s="319"/>
      <c r="R34" s="487"/>
      <c r="S34" s="289"/>
      <c r="T34" s="289"/>
      <c r="U34" s="319"/>
      <c r="V34" s="487"/>
      <c r="W34" s="289"/>
      <c r="X34" s="289"/>
      <c r="Y34" s="319"/>
      <c r="AA34" s="531"/>
    </row>
    <row r="35" spans="1:27">
      <c r="A35" s="303"/>
      <c r="B35" s="469"/>
      <c r="C35" s="64"/>
      <c r="D35" s="44" t="s">
        <v>224</v>
      </c>
      <c r="E35" s="299" t="s">
        <v>385</v>
      </c>
      <c r="F35" s="300"/>
      <c r="G35" s="487"/>
      <c r="H35" s="289"/>
      <c r="I35" s="319"/>
      <c r="J35" s="487"/>
      <c r="K35" s="289"/>
      <c r="M35" s="319"/>
      <c r="N35" s="487"/>
      <c r="O35" s="289"/>
      <c r="Q35" s="319"/>
      <c r="R35" s="487"/>
      <c r="S35" s="289"/>
      <c r="T35" s="289"/>
      <c r="U35" s="319"/>
      <c r="V35" s="487"/>
      <c r="W35" s="289"/>
      <c r="X35" s="289"/>
      <c r="Y35" s="319"/>
      <c r="AA35" s="531"/>
    </row>
    <row r="36" spans="1:27" ht="54" customHeight="1">
      <c r="A36" s="303"/>
      <c r="B36" s="469"/>
      <c r="C36" s="64"/>
      <c r="E36" s="501" t="s">
        <v>515</v>
      </c>
      <c r="F36" s="502"/>
      <c r="G36" s="487"/>
      <c r="H36" s="289"/>
      <c r="I36" s="319"/>
      <c r="J36" s="487"/>
      <c r="K36" s="289"/>
      <c r="M36" s="319"/>
      <c r="N36" s="487"/>
      <c r="O36" s="289"/>
      <c r="Q36" s="319"/>
      <c r="R36" s="487"/>
      <c r="S36" s="289"/>
      <c r="T36" s="289"/>
      <c r="U36" s="319"/>
      <c r="V36" s="487"/>
      <c r="W36" s="289"/>
      <c r="X36" s="289"/>
      <c r="Y36" s="319"/>
      <c r="AA36" s="531"/>
    </row>
    <row r="37" spans="1:27">
      <c r="A37" s="303"/>
      <c r="B37" s="469"/>
      <c r="C37" s="64"/>
      <c r="D37" s="44" t="s">
        <v>225</v>
      </c>
      <c r="E37" s="299" t="s">
        <v>199</v>
      </c>
      <c r="F37" s="300"/>
      <c r="G37" s="487"/>
      <c r="H37" s="289"/>
      <c r="I37" s="319"/>
      <c r="J37" s="487"/>
      <c r="K37" s="289"/>
      <c r="M37" s="319"/>
      <c r="N37" s="487"/>
      <c r="O37" s="289"/>
      <c r="Q37" s="319"/>
      <c r="R37" s="487"/>
      <c r="S37" s="289"/>
      <c r="T37" s="289"/>
      <c r="U37" s="319"/>
      <c r="V37" s="487"/>
      <c r="W37" s="289"/>
      <c r="X37" s="289"/>
      <c r="Y37" s="319"/>
      <c r="AA37" s="531"/>
    </row>
    <row r="38" spans="1:27" ht="36" customHeight="1">
      <c r="A38" s="303"/>
      <c r="B38" s="469"/>
      <c r="C38" s="64"/>
      <c r="E38" s="299" t="s">
        <v>198</v>
      </c>
      <c r="F38" s="300"/>
      <c r="G38" s="487"/>
      <c r="H38" s="289"/>
      <c r="I38" s="319"/>
      <c r="J38" s="487"/>
      <c r="K38" s="289"/>
      <c r="M38" s="319"/>
      <c r="N38" s="487"/>
      <c r="O38" s="289"/>
      <c r="Q38" s="319"/>
      <c r="R38" s="487"/>
      <c r="S38" s="289"/>
      <c r="T38" s="289"/>
      <c r="U38" s="319"/>
      <c r="V38" s="487"/>
      <c r="W38" s="289"/>
      <c r="X38" s="289"/>
      <c r="Y38" s="319"/>
      <c r="AA38" s="531"/>
    </row>
    <row r="39" spans="1:27" ht="24" customHeight="1">
      <c r="A39" s="303"/>
      <c r="B39" s="469"/>
      <c r="C39" s="64"/>
      <c r="D39" s="44" t="s">
        <v>132</v>
      </c>
      <c r="E39" s="299" t="s">
        <v>476</v>
      </c>
      <c r="F39" s="300"/>
      <c r="G39" s="487"/>
      <c r="I39" s="319"/>
      <c r="J39" s="487"/>
      <c r="M39" s="319"/>
      <c r="N39" s="487"/>
      <c r="Q39" s="319"/>
      <c r="R39" s="487"/>
      <c r="U39" s="319"/>
      <c r="V39" s="487"/>
      <c r="W39" s="40"/>
      <c r="X39" s="40"/>
      <c r="Y39" s="319"/>
      <c r="AA39" s="531"/>
    </row>
    <row r="40" spans="1:27" ht="36" customHeight="1">
      <c r="A40" s="303"/>
      <c r="B40" s="469"/>
      <c r="C40" s="64"/>
      <c r="E40" s="501" t="s">
        <v>516</v>
      </c>
      <c r="F40" s="502"/>
      <c r="G40" s="487"/>
      <c r="I40" s="319"/>
      <c r="J40" s="487"/>
      <c r="M40" s="319"/>
      <c r="N40" s="487"/>
      <c r="Q40" s="319"/>
      <c r="R40" s="487"/>
      <c r="U40" s="319"/>
      <c r="V40" s="487"/>
      <c r="W40" s="40"/>
      <c r="X40" s="40"/>
      <c r="Y40" s="319"/>
      <c r="AA40" s="531"/>
    </row>
    <row r="41" spans="1:27" ht="36" customHeight="1">
      <c r="A41" s="303"/>
      <c r="B41" s="469"/>
      <c r="C41" s="64"/>
      <c r="E41" s="62" t="s">
        <v>377</v>
      </c>
      <c r="F41" s="47" t="s">
        <v>200</v>
      </c>
      <c r="G41" s="487"/>
      <c r="I41" s="319"/>
      <c r="J41" s="487"/>
      <c r="M41" s="319"/>
      <c r="N41" s="487"/>
      <c r="Q41" s="319"/>
      <c r="R41" s="487"/>
      <c r="U41" s="319"/>
      <c r="V41" s="487"/>
      <c r="W41" s="40"/>
      <c r="X41" s="40"/>
      <c r="Y41" s="319"/>
      <c r="AA41" s="531"/>
    </row>
    <row r="42" spans="1:27" ht="90" customHeight="1">
      <c r="A42" s="303"/>
      <c r="B42" s="469"/>
      <c r="C42" s="64"/>
      <c r="E42" s="62" t="s">
        <v>379</v>
      </c>
      <c r="F42" s="176" t="s">
        <v>517</v>
      </c>
      <c r="G42" s="488"/>
      <c r="I42" s="320"/>
      <c r="J42" s="488"/>
      <c r="M42" s="320"/>
      <c r="N42" s="488"/>
      <c r="Q42" s="320"/>
      <c r="R42" s="488"/>
      <c r="U42" s="320"/>
      <c r="V42" s="488"/>
      <c r="W42" s="40"/>
      <c r="X42" s="40"/>
      <c r="Y42" s="320"/>
      <c r="AA42" s="531"/>
    </row>
    <row r="43" spans="1:27">
      <c r="A43" s="303"/>
      <c r="B43" s="469"/>
      <c r="C43" s="58" t="s">
        <v>123</v>
      </c>
      <c r="D43" s="296" t="s">
        <v>386</v>
      </c>
      <c r="E43" s="296"/>
      <c r="F43" s="311"/>
      <c r="G43" s="486" t="s">
        <v>400</v>
      </c>
      <c r="H43" s="288">
        <f>IF(G43="■",1,0)</f>
        <v>0</v>
      </c>
      <c r="I43" s="318" t="s">
        <v>269</v>
      </c>
      <c r="J43" s="486" t="s">
        <v>400</v>
      </c>
      <c r="K43" s="288">
        <f>IF(J43="■",1,0)</f>
        <v>0</v>
      </c>
      <c r="L43" s="77"/>
      <c r="M43" s="318" t="s">
        <v>269</v>
      </c>
      <c r="N43" s="486" t="s">
        <v>400</v>
      </c>
      <c r="O43" s="288">
        <f>IF(N43="■",1,0)</f>
        <v>0</v>
      </c>
      <c r="P43" s="77"/>
      <c r="Q43" s="318" t="s">
        <v>269</v>
      </c>
      <c r="R43" s="486" t="s">
        <v>400</v>
      </c>
      <c r="S43" s="288">
        <f>IF(R43="■",1,0)</f>
        <v>0</v>
      </c>
      <c r="T43" s="288"/>
      <c r="U43" s="318" t="s">
        <v>269</v>
      </c>
      <c r="V43" s="486" t="s">
        <v>400</v>
      </c>
      <c r="W43" s="288">
        <f>IF(V43="■",1,0)</f>
        <v>0</v>
      </c>
      <c r="X43" s="288"/>
      <c r="Y43" s="318" t="s">
        <v>269</v>
      </c>
      <c r="AA43" s="531"/>
    </row>
    <row r="44" spans="1:27" ht="60" customHeight="1">
      <c r="A44" s="303"/>
      <c r="B44" s="469"/>
      <c r="C44" s="55"/>
      <c r="D44" s="503" t="s">
        <v>518</v>
      </c>
      <c r="E44" s="503"/>
      <c r="F44" s="504"/>
      <c r="G44" s="488"/>
      <c r="H44" s="290"/>
      <c r="I44" s="320"/>
      <c r="J44" s="488"/>
      <c r="K44" s="290"/>
      <c r="L44" s="177"/>
      <c r="M44" s="320"/>
      <c r="N44" s="488"/>
      <c r="O44" s="290"/>
      <c r="P44" s="177"/>
      <c r="Q44" s="320"/>
      <c r="R44" s="488"/>
      <c r="S44" s="290"/>
      <c r="T44" s="290"/>
      <c r="U44" s="320"/>
      <c r="V44" s="488"/>
      <c r="W44" s="290"/>
      <c r="X44" s="290"/>
      <c r="Y44" s="320"/>
      <c r="AA44" s="531"/>
    </row>
    <row r="45" spans="1:27">
      <c r="A45" s="303"/>
      <c r="B45" s="469"/>
      <c r="C45" s="266" t="s">
        <v>137</v>
      </c>
      <c r="D45" s="517" t="s">
        <v>256</v>
      </c>
      <c r="E45" s="517"/>
      <c r="F45" s="518"/>
      <c r="G45" s="471"/>
      <c r="H45" s="505"/>
      <c r="I45" s="511"/>
      <c r="J45" s="486" t="s">
        <v>400</v>
      </c>
      <c r="K45" s="288"/>
      <c r="L45" s="288">
        <f>IF(J45="■",1,0)</f>
        <v>0</v>
      </c>
      <c r="M45" s="318" t="s">
        <v>268</v>
      </c>
      <c r="N45" s="486" t="s">
        <v>400</v>
      </c>
      <c r="O45" s="288"/>
      <c r="P45" s="288">
        <f>IF(N45="■",1,0)</f>
        <v>0</v>
      </c>
      <c r="Q45" s="318" t="s">
        <v>268</v>
      </c>
      <c r="R45" s="486" t="s">
        <v>400</v>
      </c>
      <c r="S45" s="288"/>
      <c r="T45" s="288">
        <f>IF(R45="■",1,0)</f>
        <v>0</v>
      </c>
      <c r="U45" s="318" t="s">
        <v>268</v>
      </c>
      <c r="V45" s="486" t="s">
        <v>400</v>
      </c>
      <c r="W45" s="288"/>
      <c r="X45" s="288">
        <f>IF(V45="■",1,0)</f>
        <v>0</v>
      </c>
      <c r="Y45" s="318" t="s">
        <v>268</v>
      </c>
      <c r="AA45" s="531"/>
    </row>
    <row r="46" spans="1:27" ht="36" customHeight="1">
      <c r="A46" s="303"/>
      <c r="B46" s="469"/>
      <c r="C46" s="229"/>
      <c r="D46" s="501" t="s">
        <v>257</v>
      </c>
      <c r="E46" s="501"/>
      <c r="F46" s="502"/>
      <c r="G46" s="472"/>
      <c r="H46" s="506"/>
      <c r="I46" s="512"/>
      <c r="J46" s="487"/>
      <c r="K46" s="289"/>
      <c r="L46" s="289"/>
      <c r="M46" s="319"/>
      <c r="N46" s="487"/>
      <c r="O46" s="289"/>
      <c r="P46" s="289"/>
      <c r="Q46" s="319"/>
      <c r="R46" s="487"/>
      <c r="S46" s="289"/>
      <c r="T46" s="289"/>
      <c r="U46" s="319"/>
      <c r="V46" s="487"/>
      <c r="W46" s="289"/>
      <c r="X46" s="289"/>
      <c r="Y46" s="319"/>
      <c r="AA46" s="531"/>
    </row>
    <row r="47" spans="1:27" ht="37.200000000000003" customHeight="1">
      <c r="A47" s="303"/>
      <c r="B47" s="469"/>
      <c r="C47" s="229"/>
      <c r="D47" s="220" t="s">
        <v>223</v>
      </c>
      <c r="E47" s="501" t="s">
        <v>387</v>
      </c>
      <c r="F47" s="502"/>
      <c r="G47" s="472"/>
      <c r="H47" s="506"/>
      <c r="I47" s="512"/>
      <c r="J47" s="487"/>
      <c r="K47" s="289"/>
      <c r="L47" s="289"/>
      <c r="M47" s="319"/>
      <c r="N47" s="487"/>
      <c r="O47" s="289"/>
      <c r="P47" s="289"/>
      <c r="Q47" s="319"/>
      <c r="R47" s="487"/>
      <c r="S47" s="289"/>
      <c r="T47" s="289"/>
      <c r="U47" s="319"/>
      <c r="V47" s="487"/>
      <c r="W47" s="289"/>
      <c r="X47" s="289"/>
      <c r="Y47" s="319"/>
      <c r="AA47" s="531"/>
    </row>
    <row r="48" spans="1:27" ht="54.6" customHeight="1">
      <c r="A48" s="303"/>
      <c r="B48" s="469"/>
      <c r="C48" s="230"/>
      <c r="D48" s="226" t="s">
        <v>224</v>
      </c>
      <c r="E48" s="503" t="s">
        <v>388</v>
      </c>
      <c r="F48" s="504"/>
      <c r="G48" s="473"/>
      <c r="H48" s="507"/>
      <c r="I48" s="513"/>
      <c r="J48" s="488"/>
      <c r="K48" s="290"/>
      <c r="L48" s="290"/>
      <c r="M48" s="320"/>
      <c r="N48" s="488"/>
      <c r="O48" s="290"/>
      <c r="P48" s="290"/>
      <c r="Q48" s="320"/>
      <c r="R48" s="488"/>
      <c r="S48" s="290"/>
      <c r="T48" s="290"/>
      <c r="U48" s="320"/>
      <c r="V48" s="488"/>
      <c r="W48" s="290"/>
      <c r="X48" s="290"/>
      <c r="Y48" s="320"/>
      <c r="AA48" s="531"/>
    </row>
    <row r="49" spans="1:27">
      <c r="A49" s="303"/>
      <c r="B49" s="469"/>
      <c r="C49" s="266" t="s">
        <v>133</v>
      </c>
      <c r="D49" s="517" t="s">
        <v>201</v>
      </c>
      <c r="E49" s="517"/>
      <c r="F49" s="518"/>
      <c r="G49" s="471"/>
      <c r="H49" s="505"/>
      <c r="I49" s="511"/>
      <c r="J49" s="486" t="s">
        <v>400</v>
      </c>
      <c r="K49" s="288"/>
      <c r="L49" s="288">
        <f>IF(J49="■",1,0)</f>
        <v>0</v>
      </c>
      <c r="M49" s="318" t="s">
        <v>268</v>
      </c>
      <c r="N49" s="486" t="s">
        <v>400</v>
      </c>
      <c r="O49" s="288"/>
      <c r="P49" s="288">
        <f>IF(N49="■",1,0)</f>
        <v>0</v>
      </c>
      <c r="Q49" s="318" t="s">
        <v>268</v>
      </c>
      <c r="R49" s="486" t="s">
        <v>400</v>
      </c>
      <c r="S49" s="288"/>
      <c r="T49" s="288">
        <f>IF(R49="■",1,0)</f>
        <v>0</v>
      </c>
      <c r="U49" s="318" t="s">
        <v>268</v>
      </c>
      <c r="V49" s="486" t="s">
        <v>400</v>
      </c>
      <c r="W49" s="288"/>
      <c r="X49" s="288">
        <f>IF(V49="■",1,0)</f>
        <v>0</v>
      </c>
      <c r="Y49" s="318" t="s">
        <v>268</v>
      </c>
      <c r="AA49" s="531"/>
    </row>
    <row r="50" spans="1:27" ht="36.6" customHeight="1">
      <c r="A50" s="303"/>
      <c r="B50" s="469"/>
      <c r="C50" s="229"/>
      <c r="D50" s="501" t="s">
        <v>205</v>
      </c>
      <c r="E50" s="501"/>
      <c r="F50" s="502"/>
      <c r="G50" s="472"/>
      <c r="H50" s="506"/>
      <c r="I50" s="512"/>
      <c r="J50" s="487"/>
      <c r="K50" s="289"/>
      <c r="L50" s="289"/>
      <c r="M50" s="319"/>
      <c r="N50" s="487"/>
      <c r="O50" s="289"/>
      <c r="P50" s="289"/>
      <c r="Q50" s="319"/>
      <c r="R50" s="487"/>
      <c r="S50" s="289"/>
      <c r="T50" s="289"/>
      <c r="U50" s="319"/>
      <c r="V50" s="487"/>
      <c r="W50" s="289"/>
      <c r="X50" s="289"/>
      <c r="Y50" s="319"/>
      <c r="AA50" s="531"/>
    </row>
    <row r="51" spans="1:27" ht="54" customHeight="1">
      <c r="A51" s="303"/>
      <c r="B51" s="469"/>
      <c r="C51" s="64"/>
      <c r="D51" s="62" t="s">
        <v>223</v>
      </c>
      <c r="E51" s="299" t="s">
        <v>202</v>
      </c>
      <c r="F51" s="300"/>
      <c r="G51" s="472"/>
      <c r="H51" s="506"/>
      <c r="I51" s="512"/>
      <c r="J51" s="487"/>
      <c r="K51" s="289"/>
      <c r="L51" s="289"/>
      <c r="M51" s="319"/>
      <c r="N51" s="487"/>
      <c r="O51" s="289"/>
      <c r="P51" s="289"/>
      <c r="Q51" s="319"/>
      <c r="R51" s="487"/>
      <c r="S51" s="289"/>
      <c r="T51" s="289"/>
      <c r="U51" s="319"/>
      <c r="V51" s="487"/>
      <c r="W51" s="289"/>
      <c r="X51" s="289"/>
      <c r="Y51" s="319"/>
      <c r="AA51" s="531"/>
    </row>
    <row r="52" spans="1:27" ht="55.2" customHeight="1">
      <c r="A52" s="303"/>
      <c r="B52" s="469"/>
      <c r="C52" s="64"/>
      <c r="D52" s="62" t="s">
        <v>224</v>
      </c>
      <c r="E52" s="299" t="s">
        <v>203</v>
      </c>
      <c r="F52" s="300"/>
      <c r="G52" s="472"/>
      <c r="H52" s="506"/>
      <c r="I52" s="512"/>
      <c r="J52" s="487"/>
      <c r="K52" s="289"/>
      <c r="L52" s="289"/>
      <c r="M52" s="319"/>
      <c r="N52" s="487"/>
      <c r="O52" s="289"/>
      <c r="P52" s="289"/>
      <c r="Q52" s="319"/>
      <c r="R52" s="487"/>
      <c r="S52" s="289"/>
      <c r="T52" s="289"/>
      <c r="U52" s="319"/>
      <c r="V52" s="487"/>
      <c r="W52" s="289"/>
      <c r="X52" s="289"/>
      <c r="Y52" s="319"/>
      <c r="AA52" s="531"/>
    </row>
    <row r="53" spans="1:27" ht="36.6" customHeight="1">
      <c r="A53" s="303"/>
      <c r="B53" s="469"/>
      <c r="C53" s="55"/>
      <c r="D53" s="63" t="s">
        <v>225</v>
      </c>
      <c r="E53" s="297" t="s">
        <v>204</v>
      </c>
      <c r="F53" s="298"/>
      <c r="G53" s="473"/>
      <c r="H53" s="507"/>
      <c r="I53" s="513"/>
      <c r="J53" s="488"/>
      <c r="K53" s="290"/>
      <c r="L53" s="290"/>
      <c r="M53" s="320"/>
      <c r="N53" s="488"/>
      <c r="O53" s="290"/>
      <c r="P53" s="290"/>
      <c r="Q53" s="320"/>
      <c r="R53" s="488"/>
      <c r="S53" s="290"/>
      <c r="T53" s="290"/>
      <c r="U53" s="320"/>
      <c r="V53" s="488"/>
      <c r="W53" s="290"/>
      <c r="X53" s="290"/>
      <c r="Y53" s="320"/>
      <c r="AA53" s="531"/>
    </row>
    <row r="54" spans="1:27">
      <c r="A54" s="303"/>
      <c r="B54" s="469"/>
      <c r="C54" s="266" t="s">
        <v>135</v>
      </c>
      <c r="D54" s="296" t="s">
        <v>389</v>
      </c>
      <c r="E54" s="296"/>
      <c r="F54" s="311"/>
      <c r="G54" s="471"/>
      <c r="H54" s="505"/>
      <c r="I54" s="511"/>
      <c r="J54" s="486" t="s">
        <v>400</v>
      </c>
      <c r="K54" s="288"/>
      <c r="L54" s="288">
        <f>IF(J54="■",1,0)</f>
        <v>0</v>
      </c>
      <c r="M54" s="318" t="s">
        <v>268</v>
      </c>
      <c r="N54" s="486" t="s">
        <v>400</v>
      </c>
      <c r="O54" s="288"/>
      <c r="P54" s="288">
        <f>IF(N54="■",1,0)</f>
        <v>0</v>
      </c>
      <c r="Q54" s="318" t="s">
        <v>268</v>
      </c>
      <c r="R54" s="486" t="s">
        <v>400</v>
      </c>
      <c r="S54" s="288"/>
      <c r="T54" s="288">
        <f>IF(R54="■",1,0)</f>
        <v>0</v>
      </c>
      <c r="U54" s="318" t="s">
        <v>268</v>
      </c>
      <c r="V54" s="486" t="s">
        <v>400</v>
      </c>
      <c r="W54" s="288"/>
      <c r="X54" s="288">
        <f>IF(V54="■",1,0)</f>
        <v>0</v>
      </c>
      <c r="Y54" s="318" t="s">
        <v>268</v>
      </c>
      <c r="AA54" s="531"/>
    </row>
    <row r="55" spans="1:27">
      <c r="A55" s="304"/>
      <c r="B55" s="470"/>
      <c r="C55" s="55"/>
      <c r="D55" s="297" t="s">
        <v>238</v>
      </c>
      <c r="E55" s="297"/>
      <c r="F55" s="298"/>
      <c r="G55" s="473"/>
      <c r="H55" s="507"/>
      <c r="I55" s="513"/>
      <c r="J55" s="488"/>
      <c r="K55" s="290"/>
      <c r="L55" s="290"/>
      <c r="M55" s="320"/>
      <c r="N55" s="488"/>
      <c r="O55" s="290"/>
      <c r="P55" s="290"/>
      <c r="Q55" s="320"/>
      <c r="R55" s="488"/>
      <c r="S55" s="290"/>
      <c r="T55" s="290"/>
      <c r="U55" s="320"/>
      <c r="V55" s="488"/>
      <c r="W55" s="290"/>
      <c r="X55" s="290"/>
      <c r="Y55" s="320"/>
      <c r="AA55" s="531"/>
    </row>
    <row r="56" spans="1:27">
      <c r="F56" s="150" t="s">
        <v>398</v>
      </c>
      <c r="G56" s="548" t="s">
        <v>404</v>
      </c>
      <c r="H56" s="550"/>
      <c r="I56" s="69">
        <f>SUM(H27:H55)</f>
        <v>0</v>
      </c>
      <c r="J56" s="548" t="s">
        <v>404</v>
      </c>
      <c r="K56" s="550"/>
      <c r="L56" s="178"/>
      <c r="M56" s="69">
        <f>SUM(K27:K55)</f>
        <v>0</v>
      </c>
      <c r="N56" s="548" t="s">
        <v>404</v>
      </c>
      <c r="O56" s="550"/>
      <c r="P56" s="178"/>
      <c r="Q56" s="69">
        <f>SUM(O27:O55)</f>
        <v>0</v>
      </c>
      <c r="R56" s="548" t="s">
        <v>404</v>
      </c>
      <c r="S56" s="549"/>
      <c r="T56" s="550"/>
      <c r="U56" s="69">
        <f>SUM(S27:S55)</f>
        <v>0</v>
      </c>
      <c r="V56" s="548" t="s">
        <v>404</v>
      </c>
      <c r="W56" s="549"/>
      <c r="X56" s="550"/>
      <c r="Y56" s="69">
        <f>SUM(W27:W55)</f>
        <v>0</v>
      </c>
    </row>
    <row r="57" spans="1:27">
      <c r="J57" s="548" t="s">
        <v>268</v>
      </c>
      <c r="K57" s="549"/>
      <c r="L57" s="550"/>
      <c r="M57" s="69">
        <f>SUM(L27:L55)</f>
        <v>0</v>
      </c>
      <c r="N57" s="548" t="s">
        <v>268</v>
      </c>
      <c r="O57" s="549"/>
      <c r="P57" s="550"/>
      <c r="Q57" s="69">
        <f>SUM(P27:P55)</f>
        <v>0</v>
      </c>
      <c r="R57" s="548" t="s">
        <v>405</v>
      </c>
      <c r="S57" s="549"/>
      <c r="T57" s="550"/>
      <c r="U57" s="69">
        <f>SUM(T27:T55)</f>
        <v>0</v>
      </c>
      <c r="V57" s="548" t="s">
        <v>405</v>
      </c>
      <c r="W57" s="549"/>
      <c r="X57" s="550"/>
      <c r="Y57" s="69">
        <f>SUM(X27:X55)</f>
        <v>0</v>
      </c>
    </row>
    <row r="59" spans="1:27">
      <c r="G59" s="551" t="s">
        <v>392</v>
      </c>
      <c r="H59" s="552"/>
      <c r="I59" s="553"/>
      <c r="J59" s="551" t="s">
        <v>392</v>
      </c>
      <c r="K59" s="552"/>
      <c r="L59" s="552"/>
      <c r="M59" s="553"/>
      <c r="N59" s="551" t="s">
        <v>392</v>
      </c>
      <c r="O59" s="552"/>
      <c r="P59" s="552"/>
      <c r="Q59" s="553"/>
      <c r="R59" s="551" t="s">
        <v>392</v>
      </c>
      <c r="S59" s="552"/>
      <c r="T59" s="552"/>
      <c r="U59" s="553"/>
      <c r="V59" s="551" t="s">
        <v>392</v>
      </c>
      <c r="W59" s="552"/>
      <c r="X59" s="552"/>
      <c r="Y59" s="553"/>
    </row>
    <row r="60" spans="1:27">
      <c r="G60" s="554">
        <f>COUNTIF(I27:I55,"必須")</f>
        <v>2</v>
      </c>
      <c r="H60" s="555"/>
      <c r="I60" s="556"/>
      <c r="J60" s="295">
        <f>COUNTIF(M27:M55,"必須")</f>
        <v>2</v>
      </c>
      <c r="K60" s="295"/>
      <c r="L60" s="295"/>
      <c r="M60" s="295"/>
      <c r="N60" s="295">
        <f>COUNTIF(Q27:Q55,"必須")</f>
        <v>2</v>
      </c>
      <c r="O60" s="295"/>
      <c r="P60" s="295"/>
      <c r="Q60" s="295"/>
      <c r="R60" s="295">
        <f>COUNTIF(U27:U55,"必須")</f>
        <v>2</v>
      </c>
      <c r="S60" s="295"/>
      <c r="T60" s="295"/>
      <c r="U60" s="295"/>
      <c r="V60" s="295">
        <f t="shared" ref="V60" si="0">COUNTIF(Y27:Y55,"必須")</f>
        <v>2</v>
      </c>
      <c r="W60" s="295"/>
      <c r="X60" s="295"/>
      <c r="Y60" s="295"/>
    </row>
    <row r="61" spans="1:27">
      <c r="R61" s="551" t="s">
        <v>393</v>
      </c>
      <c r="S61" s="552"/>
      <c r="T61" s="552"/>
      <c r="U61" s="553"/>
      <c r="V61" s="551" t="s">
        <v>393</v>
      </c>
      <c r="W61" s="552"/>
      <c r="X61" s="552"/>
      <c r="Y61" s="553"/>
    </row>
    <row r="62" spans="1:27">
      <c r="R62" s="294">
        <f>'0表紙_アドバンスト'!H19</f>
        <v>1</v>
      </c>
      <c r="S62" s="294"/>
      <c r="T62" s="294"/>
      <c r="U62" s="294"/>
      <c r="V62" s="294">
        <f>'0表紙_アドバンスト'!H37</f>
        <v>1</v>
      </c>
      <c r="W62" s="294"/>
      <c r="X62" s="294"/>
      <c r="Y62" s="294"/>
    </row>
  </sheetData>
  <mergeCells count="244">
    <mergeCell ref="D55:F55"/>
    <mergeCell ref="A27:A55"/>
    <mergeCell ref="B27:B55"/>
    <mergeCell ref="G43:G44"/>
    <mergeCell ref="G45:G48"/>
    <mergeCell ref="G49:G53"/>
    <mergeCell ref="G54:G55"/>
    <mergeCell ref="D50:F50"/>
    <mergeCell ref="E51:F51"/>
    <mergeCell ref="E52:F52"/>
    <mergeCell ref="E53:F53"/>
    <mergeCell ref="D54:F54"/>
    <mergeCell ref="D45:F45"/>
    <mergeCell ref="D46:F46"/>
    <mergeCell ref="E47:F47"/>
    <mergeCell ref="E48:F48"/>
    <mergeCell ref="D49:F49"/>
    <mergeCell ref="D27:F27"/>
    <mergeCell ref="D28:F28"/>
    <mergeCell ref="E29:F29"/>
    <mergeCell ref="E35:F35"/>
    <mergeCell ref="E36:F36"/>
    <mergeCell ref="E37:F37"/>
    <mergeCell ref="E38:F38"/>
    <mergeCell ref="D43:F43"/>
    <mergeCell ref="D44:F44"/>
    <mergeCell ref="E39:F39"/>
    <mergeCell ref="E40:F40"/>
    <mergeCell ref="A2:B3"/>
    <mergeCell ref="C2:F3"/>
    <mergeCell ref="A25:B26"/>
    <mergeCell ref="C25:F26"/>
    <mergeCell ref="D14:F14"/>
    <mergeCell ref="D15:F15"/>
    <mergeCell ref="D9:F9"/>
    <mergeCell ref="D11:F11"/>
    <mergeCell ref="D12:F12"/>
    <mergeCell ref="B4:B9"/>
    <mergeCell ref="A10:A15"/>
    <mergeCell ref="B10:B15"/>
    <mergeCell ref="A4:A9"/>
    <mergeCell ref="C16:F16"/>
    <mergeCell ref="J10:J15"/>
    <mergeCell ref="C4:F4"/>
    <mergeCell ref="C5:F5"/>
    <mergeCell ref="D6:F6"/>
    <mergeCell ref="D7:F7"/>
    <mergeCell ref="C10:F10"/>
    <mergeCell ref="D13:F13"/>
    <mergeCell ref="D8:F8"/>
    <mergeCell ref="J4:J9"/>
    <mergeCell ref="G2:I2"/>
    <mergeCell ref="G3:I3"/>
    <mergeCell ref="J2:Q2"/>
    <mergeCell ref="J3:M3"/>
    <mergeCell ref="N3:Q3"/>
    <mergeCell ref="Y4:Y9"/>
    <mergeCell ref="Y10:Y15"/>
    <mergeCell ref="W4:W9"/>
    <mergeCell ref="W10:W15"/>
    <mergeCell ref="X4:X9"/>
    <mergeCell ref="X10:X15"/>
    <mergeCell ref="N10:N15"/>
    <mergeCell ref="R4:R9"/>
    <mergeCell ref="R10:R15"/>
    <mergeCell ref="V4:V9"/>
    <mergeCell ref="V10:V15"/>
    <mergeCell ref="N4:N9"/>
    <mergeCell ref="T4:T9"/>
    <mergeCell ref="T10:T15"/>
    <mergeCell ref="U4:U9"/>
    <mergeCell ref="U10:U15"/>
    <mergeCell ref="G4:G9"/>
    <mergeCell ref="G10:G15"/>
    <mergeCell ref="R2:Y2"/>
    <mergeCell ref="G25:I25"/>
    <mergeCell ref="J25:Q25"/>
    <mergeCell ref="J43:J44"/>
    <mergeCell ref="J45:J48"/>
    <mergeCell ref="J49:J53"/>
    <mergeCell ref="M43:M44"/>
    <mergeCell ref="Q49:Q53"/>
    <mergeCell ref="L45:L48"/>
    <mergeCell ref="P45:P48"/>
    <mergeCell ref="L49:L53"/>
    <mergeCell ref="P49:P53"/>
    <mergeCell ref="G27:G42"/>
    <mergeCell ref="M27:M42"/>
    <mergeCell ref="N27:N42"/>
    <mergeCell ref="Q27:Q42"/>
    <mergeCell ref="O43:O44"/>
    <mergeCell ref="R3:U3"/>
    <mergeCell ref="V3:Y3"/>
    <mergeCell ref="Q43:Q44"/>
    <mergeCell ref="U43:U44"/>
    <mergeCell ref="S27:S38"/>
    <mergeCell ref="S43:S44"/>
    <mergeCell ref="Y43:Y44"/>
    <mergeCell ref="S4:S9"/>
    <mergeCell ref="S10:S15"/>
    <mergeCell ref="R25:Y25"/>
    <mergeCell ref="V43:V44"/>
    <mergeCell ref="R23:U23"/>
    <mergeCell ref="V23:Y23"/>
    <mergeCell ref="N21:Q21"/>
    <mergeCell ref="R21:U21"/>
    <mergeCell ref="V21:Y21"/>
    <mergeCell ref="R22:U22"/>
    <mergeCell ref="V22:Y22"/>
    <mergeCell ref="N43:N44"/>
    <mergeCell ref="R27:R42"/>
    <mergeCell ref="U27:U42"/>
    <mergeCell ref="V27:V42"/>
    <mergeCell ref="Y27:Y42"/>
    <mergeCell ref="O27:O38"/>
    <mergeCell ref="V45:V48"/>
    <mergeCell ref="H54:H55"/>
    <mergeCell ref="K27:K38"/>
    <mergeCell ref="K43:K44"/>
    <mergeCell ref="K45:K48"/>
    <mergeCell ref="K49:K53"/>
    <mergeCell ref="K54:K55"/>
    <mergeCell ref="H27:H38"/>
    <mergeCell ref="H43:H44"/>
    <mergeCell ref="H45:H48"/>
    <mergeCell ref="H49:H53"/>
    <mergeCell ref="I45:I48"/>
    <mergeCell ref="I49:I53"/>
    <mergeCell ref="I54:I55"/>
    <mergeCell ref="I43:I44"/>
    <mergeCell ref="J54:J55"/>
    <mergeCell ref="I27:I42"/>
    <mergeCell ref="J27:J42"/>
    <mergeCell ref="Q45:Q48"/>
    <mergeCell ref="U45:U48"/>
    <mergeCell ref="U49:U53"/>
    <mergeCell ref="U54:U55"/>
    <mergeCell ref="L54:L55"/>
    <mergeCell ref="P54:P55"/>
    <mergeCell ref="G21:I21"/>
    <mergeCell ref="J21:M21"/>
    <mergeCell ref="R59:U59"/>
    <mergeCell ref="R60:U60"/>
    <mergeCell ref="V59:Y59"/>
    <mergeCell ref="V60:Y60"/>
    <mergeCell ref="R61:U61"/>
    <mergeCell ref="V61:Y61"/>
    <mergeCell ref="G59:I59"/>
    <mergeCell ref="G60:I60"/>
    <mergeCell ref="J59:M59"/>
    <mergeCell ref="N59:Q59"/>
    <mergeCell ref="J60:M60"/>
    <mergeCell ref="N60:Q60"/>
    <mergeCell ref="G56:H56"/>
    <mergeCell ref="J56:K56"/>
    <mergeCell ref="N56:O56"/>
    <mergeCell ref="R56:T56"/>
    <mergeCell ref="R57:T57"/>
    <mergeCell ref="V56:X56"/>
    <mergeCell ref="V57:X57"/>
    <mergeCell ref="G26:I26"/>
    <mergeCell ref="J26:M26"/>
    <mergeCell ref="N26:Q26"/>
    <mergeCell ref="G17:H17"/>
    <mergeCell ref="J17:K17"/>
    <mergeCell ref="N17:O17"/>
    <mergeCell ref="R17:T17"/>
    <mergeCell ref="V17:X17"/>
    <mergeCell ref="R18:T18"/>
    <mergeCell ref="V18:X18"/>
    <mergeCell ref="G20:I20"/>
    <mergeCell ref="J20:M20"/>
    <mergeCell ref="N20:Q20"/>
    <mergeCell ref="R20:U20"/>
    <mergeCell ref="V20:Y20"/>
    <mergeCell ref="J18:L18"/>
    <mergeCell ref="N18:P18"/>
    <mergeCell ref="R62:U62"/>
    <mergeCell ref="V62:Y62"/>
    <mergeCell ref="R26:U26"/>
    <mergeCell ref="V26:Y26"/>
    <mergeCell ref="Y45:Y48"/>
    <mergeCell ref="Y49:Y53"/>
    <mergeCell ref="Y54:Y55"/>
    <mergeCell ref="W27:W38"/>
    <mergeCell ref="W43:W44"/>
    <mergeCell ref="W45:W48"/>
    <mergeCell ref="W49:W53"/>
    <mergeCell ref="W54:W55"/>
    <mergeCell ref="X27:X38"/>
    <mergeCell ref="X43:X44"/>
    <mergeCell ref="V49:V53"/>
    <mergeCell ref="V54:V55"/>
    <mergeCell ref="R43:R44"/>
    <mergeCell ref="R45:R48"/>
    <mergeCell ref="R49:R53"/>
    <mergeCell ref="X45:X48"/>
    <mergeCell ref="X49:X53"/>
    <mergeCell ref="X54:X55"/>
    <mergeCell ref="S45:S48"/>
    <mergeCell ref="S49:S53"/>
    <mergeCell ref="K4:K9"/>
    <mergeCell ref="L4:L9"/>
    <mergeCell ref="M4:M9"/>
    <mergeCell ref="O4:O9"/>
    <mergeCell ref="P4:P9"/>
    <mergeCell ref="Q4:Q9"/>
    <mergeCell ref="O10:O15"/>
    <mergeCell ref="P10:P15"/>
    <mergeCell ref="Q10:Q15"/>
    <mergeCell ref="K10:K15"/>
    <mergeCell ref="L10:L15"/>
    <mergeCell ref="M10:M15"/>
    <mergeCell ref="S54:S55"/>
    <mergeCell ref="T27:T38"/>
    <mergeCell ref="T43:T44"/>
    <mergeCell ref="T45:T48"/>
    <mergeCell ref="T49:T53"/>
    <mergeCell ref="T54:T55"/>
    <mergeCell ref="R54:R55"/>
    <mergeCell ref="J57:L57"/>
    <mergeCell ref="N57:P57"/>
    <mergeCell ref="M45:M48"/>
    <mergeCell ref="M49:M53"/>
    <mergeCell ref="M54:M55"/>
    <mergeCell ref="N54:N55"/>
    <mergeCell ref="N45:N48"/>
    <mergeCell ref="N49:N53"/>
    <mergeCell ref="Q54:Q55"/>
    <mergeCell ref="O45:O48"/>
    <mergeCell ref="O49:O53"/>
    <mergeCell ref="O54:O55"/>
    <mergeCell ref="AA45:AA48"/>
    <mergeCell ref="AA49:AA53"/>
    <mergeCell ref="AA54:AA55"/>
    <mergeCell ref="AA2:AA3"/>
    <mergeCell ref="AB2:AB3"/>
    <mergeCell ref="AA4:AA9"/>
    <mergeCell ref="AB4:AB9"/>
    <mergeCell ref="AA10:AA15"/>
    <mergeCell ref="AB10:AB15"/>
    <mergeCell ref="AA25:AA26"/>
    <mergeCell ref="AA27:AA42"/>
    <mergeCell ref="AA43:AA44"/>
  </mergeCells>
  <phoneticPr fontId="2"/>
  <dataValidations count="1">
    <dataValidation type="list" allowBlank="1" showInputMessage="1" showErrorMessage="1" sqref="G43:G44 G27 J27 N27 R27 V27 V43:V55 J43:J55 R43:R55 N43:N55 J4:J16 R4:R16 N4:N16 V4:V16 G4:G16" xr:uid="{07DFE305-D43E-436D-BC49-E3131F288BB1}">
      <formula1>$Z$4:$Z$5</formula1>
    </dataValidation>
  </dataValidations>
  <pageMargins left="0.7" right="0.7" top="0.75" bottom="0.75" header="0.3" footer="0.3"/>
  <pageSetup paperSize="8" scale="7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6</vt:i4>
      </vt:variant>
    </vt:vector>
  </HeadingPairs>
  <TitlesOfParts>
    <vt:vector size="19" baseType="lpstr">
      <vt:lpstr>関係図</vt:lpstr>
      <vt:lpstr>視点整理</vt:lpstr>
      <vt:lpstr>0表紙_セーフティ</vt:lpstr>
      <vt:lpstr>0表紙_セレクト</vt:lpstr>
      <vt:lpstr>0表紙_アドバンスト</vt:lpstr>
      <vt:lpstr>別表1 立地</vt:lpstr>
      <vt:lpstr>別表2 住戸内</vt:lpstr>
      <vt:lpstr>別表3　共用部</vt:lpstr>
      <vt:lpstr>別表4　コミュニティ</vt:lpstr>
      <vt:lpstr>別表5　入居者居住支援</vt:lpstr>
      <vt:lpstr>別表6　管理・運営</vt:lpstr>
      <vt:lpstr>別表7　意見反映</vt:lpstr>
      <vt:lpstr>Sheet1</vt:lpstr>
      <vt:lpstr>'別表2 住戸内'!Print_Area</vt:lpstr>
      <vt:lpstr>'別表3　共用部'!Print_Area</vt:lpstr>
      <vt:lpstr>'別表4　コミュニティ'!Print_Area</vt:lpstr>
      <vt:lpstr>'別表5　入居者居住支援'!Print_Area</vt:lpstr>
      <vt:lpstr>'別表6　管理・運営'!Print_Area</vt:lpstr>
      <vt:lpstr>'別表7　意見反映'!Print_Area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胡　笳</dc:creator>
  <cp:lastModifiedBy>黒澤　慎治</cp:lastModifiedBy>
  <cp:lastPrinted>2026-08-04T11:31:18Z</cp:lastPrinted>
  <dcterms:created xsi:type="dcterms:W3CDTF">2015-06-05T18:19:34Z</dcterms:created>
  <dcterms:modified xsi:type="dcterms:W3CDTF">2026-08-14T08:47:07Z</dcterms:modified>
</cp:coreProperties>
</file>