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40" tabRatio="918"/>
  </bookViews>
  <sheets>
    <sheet name="【第１号様式の２】省エネ診断内訳" sheetId="6" r:id="rId1"/>
    <sheet name="【第１号様式の3】省エネ計画策定内訳 " sheetId="4" r:id="rId2"/>
    <sheet name="【第１号様式の４】省エネ改修（全体改修・省エネ）" sheetId="7" r:id="rId3"/>
    <sheet name="【第１号様式の４】省エネ改修（全体改修・ZEH）" sheetId="17" r:id="rId4"/>
    <sheet name="【第１号様式の４】省エネ改修（部分改修・省エネ）" sheetId="8" r:id="rId5"/>
    <sheet name="【第１号様式の４】省エネ改修（部分改修・ZEH）" sheetId="18" r:id="rId6"/>
  </sheets>
  <definedNames>
    <definedName name="_xlnm.Print_Area" localSheetId="1">'【第１号様式の3】省エネ計画策定内訳 '!$A$1:$D$12</definedName>
    <definedName name="_xlnm.Print_Area" localSheetId="3">'【第１号様式の４】省エネ改修（全体改修・ZEH）'!$A$1:$O$53</definedName>
    <definedName name="_xlnm.Print_Area" localSheetId="2">'【第１号様式の４】省エネ改修（全体改修・省エネ）'!$A$1:$P$50</definedName>
    <definedName name="_xlnm.Print_Area" localSheetId="5">'【第１号様式の４】省エネ改修（部分改修・ZEH）'!$A$1:$O$45</definedName>
    <definedName name="_xlnm.Print_Area" localSheetId="4">'【第１号様式の４】省エネ改修（部分改修・省エネ）'!$A$1:$O$45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17" l="1"/>
  <c r="N50" i="17"/>
  <c r="U32" i="17" l="1"/>
  <c r="V32" i="17" s="1"/>
  <c r="L7" i="17" l="1"/>
  <c r="L7" i="7" l="1"/>
  <c r="N49" i="17"/>
  <c r="B9" i="4" l="1"/>
  <c r="B11" i="4" s="1"/>
  <c r="N43" i="18" l="1"/>
  <c r="N42" i="18"/>
  <c r="L7" i="18"/>
  <c r="Q44" i="18"/>
  <c r="P38" i="18"/>
  <c r="V37" i="18"/>
  <c r="P37" i="18"/>
  <c r="P39" i="18" s="1"/>
  <c r="P40" i="18" s="1"/>
  <c r="N36" i="18"/>
  <c r="S32" i="18"/>
  <c r="T32" i="18" s="1"/>
  <c r="N31" i="18"/>
  <c r="S29" i="18"/>
  <c r="S28" i="18"/>
  <c r="L27" i="18"/>
  <c r="L26" i="18"/>
  <c r="L25" i="18"/>
  <c r="N24" i="18"/>
  <c r="L23" i="18"/>
  <c r="L21" i="18"/>
  <c r="L20" i="18"/>
  <c r="L19" i="18"/>
  <c r="L18" i="18"/>
  <c r="L16" i="18"/>
  <c r="L15" i="18"/>
  <c r="L14" i="18"/>
  <c r="L12" i="18"/>
  <c r="L11" i="18"/>
  <c r="L10" i="18"/>
  <c r="L8" i="18"/>
  <c r="U37" i="18" l="1"/>
  <c r="L22" i="18"/>
  <c r="S7" i="18"/>
  <c r="L9" i="18"/>
  <c r="S9" i="18" s="1"/>
  <c r="S11" i="18"/>
  <c r="L13" i="18"/>
  <c r="S13" i="18" s="1"/>
  <c r="S15" i="18"/>
  <c r="L17" i="18"/>
  <c r="S17" i="18" s="1"/>
  <c r="S19" i="18"/>
  <c r="S21" i="18"/>
  <c r="S23" i="18"/>
  <c r="S26" i="18"/>
  <c r="L30" i="18"/>
  <c r="S30" i="18" s="1"/>
  <c r="S8" i="18"/>
  <c r="S10" i="18"/>
  <c r="S12" i="18"/>
  <c r="S14" i="18"/>
  <c r="S16" i="18"/>
  <c r="S18" i="18"/>
  <c r="S20" i="18"/>
  <c r="S25" i="18"/>
  <c r="S27" i="18"/>
  <c r="N48" i="17"/>
  <c r="N43" i="8"/>
  <c r="N42" i="8"/>
  <c r="N36" i="8"/>
  <c r="L18" i="17"/>
  <c r="L7" i="8"/>
  <c r="L31" i="18" l="1"/>
  <c r="N38" i="18" s="1"/>
  <c r="L24" i="18"/>
  <c r="N37" i="18" s="1"/>
  <c r="S22" i="18"/>
  <c r="L15" i="17"/>
  <c r="L13" i="17"/>
  <c r="U13" i="17" s="1"/>
  <c r="L11" i="17"/>
  <c r="P48" i="17"/>
  <c r="P41" i="17"/>
  <c r="U40" i="17"/>
  <c r="P40" i="17"/>
  <c r="P42" i="17" s="1"/>
  <c r="P44" i="17" s="1"/>
  <c r="P38" i="17"/>
  <c r="N38" i="17"/>
  <c r="U37" i="17"/>
  <c r="V37" i="17" s="1"/>
  <c r="U36" i="17"/>
  <c r="V36" i="17" s="1"/>
  <c r="P31" i="17"/>
  <c r="N31" i="17"/>
  <c r="L30" i="17"/>
  <c r="U29" i="17"/>
  <c r="U28" i="17"/>
  <c r="L26" i="17"/>
  <c r="L25" i="17"/>
  <c r="N24" i="17"/>
  <c r="L23" i="17"/>
  <c r="L22" i="17"/>
  <c r="L21" i="17"/>
  <c r="L20" i="17"/>
  <c r="L19" i="17"/>
  <c r="L16" i="17"/>
  <c r="U16" i="17" s="1"/>
  <c r="L14" i="17"/>
  <c r="U14" i="17" s="1"/>
  <c r="L12" i="17"/>
  <c r="U12" i="17" s="1"/>
  <c r="L10" i="17"/>
  <c r="U10" i="17" s="1"/>
  <c r="L8" i="17"/>
  <c r="U8" i="17" s="1"/>
  <c r="N39" i="18" l="1"/>
  <c r="N40" i="18" s="1"/>
  <c r="V40" i="17"/>
  <c r="P13" i="17"/>
  <c r="L9" i="17"/>
  <c r="U9" i="17" s="1"/>
  <c r="L17" i="17"/>
  <c r="U17" i="17" s="1"/>
  <c r="U25" i="17"/>
  <c r="L27" i="17"/>
  <c r="L31" i="17" s="1"/>
  <c r="N41" i="17" s="1"/>
  <c r="P16" i="17"/>
  <c r="U15" i="17"/>
  <c r="P15" i="17"/>
  <c r="P14" i="17"/>
  <c r="U11" i="17"/>
  <c r="P11" i="17"/>
  <c r="P10" i="17"/>
  <c r="P12" i="17"/>
  <c r="P8" i="17"/>
  <c r="U26" i="17"/>
  <c r="U30" i="17"/>
  <c r="P18" i="17"/>
  <c r="P19" i="17"/>
  <c r="P20" i="17"/>
  <c r="P21" i="17"/>
  <c r="P22" i="17"/>
  <c r="P23" i="17"/>
  <c r="N38" i="7"/>
  <c r="U27" i="17" l="1"/>
  <c r="P17" i="17"/>
  <c r="P9" i="17"/>
  <c r="U20" i="17"/>
  <c r="L24" i="17"/>
  <c r="N40" i="17" s="1"/>
  <c r="N42" i="17" s="1"/>
  <c r="N43" i="17" s="1"/>
  <c r="N44" i="17" s="1"/>
  <c r="P7" i="17"/>
  <c r="U7" i="17"/>
  <c r="U23" i="17"/>
  <c r="U19" i="17"/>
  <c r="U21" i="17"/>
  <c r="U22" i="17"/>
  <c r="U18" i="17"/>
  <c r="L18" i="7"/>
  <c r="L19" i="7"/>
  <c r="L20" i="7"/>
  <c r="L21" i="7"/>
  <c r="L22" i="7"/>
  <c r="P24" i="17" l="1"/>
  <c r="S46" i="17"/>
  <c r="P38" i="8" l="1"/>
  <c r="V37" i="8"/>
  <c r="P37" i="8"/>
  <c r="P39" i="8" s="1"/>
  <c r="P40" i="8" s="1"/>
  <c r="S32" i="8"/>
  <c r="T32" i="8" s="1"/>
  <c r="N31" i="8"/>
  <c r="L30" i="8"/>
  <c r="S29" i="8"/>
  <c r="S28" i="8"/>
  <c r="L27" i="8"/>
  <c r="L26" i="8"/>
  <c r="N24" i="7"/>
  <c r="N31" i="7"/>
  <c r="P18" i="7"/>
  <c r="P20" i="7"/>
  <c r="P22" i="7"/>
  <c r="P19" i="7"/>
  <c r="P21" i="7"/>
  <c r="P48" i="7"/>
  <c r="P46" i="7"/>
  <c r="P40" i="7"/>
  <c r="P39" i="7"/>
  <c r="P38" i="7"/>
  <c r="P31" i="7"/>
  <c r="P41" i="7" l="1"/>
  <c r="P42" i="7" s="1"/>
  <c r="L25" i="8"/>
  <c r="S25" i="8" s="1"/>
  <c r="S27" i="8"/>
  <c r="L31" i="8"/>
  <c r="N38" i="8" s="1"/>
  <c r="S26" i="8"/>
  <c r="S30" i="8"/>
  <c r="L8" i="8"/>
  <c r="S8" i="8" s="1"/>
  <c r="L9" i="8"/>
  <c r="S9" i="8" s="1"/>
  <c r="L10" i="8"/>
  <c r="S10" i="8" s="1"/>
  <c r="L11" i="8"/>
  <c r="S11" i="8" s="1"/>
  <c r="L12" i="8"/>
  <c r="S12" i="8" s="1"/>
  <c r="L13" i="8"/>
  <c r="S13" i="8" s="1"/>
  <c r="L14" i="8"/>
  <c r="S14" i="8" s="1"/>
  <c r="L15" i="8"/>
  <c r="S15" i="8" s="1"/>
  <c r="L16" i="8"/>
  <c r="S16" i="8" s="1"/>
  <c r="L17" i="8"/>
  <c r="S17" i="8" s="1"/>
  <c r="S7" i="8" l="1"/>
  <c r="N48" i="7"/>
  <c r="N46" i="7"/>
  <c r="U37" i="7"/>
  <c r="V37" i="7" s="1"/>
  <c r="U36" i="7"/>
  <c r="V36" i="7" s="1"/>
  <c r="U32" i="7"/>
  <c r="V32" i="7" s="1"/>
  <c r="V39" i="7"/>
  <c r="L23" i="7"/>
  <c r="L10" i="7"/>
  <c r="L9" i="7" l="1"/>
  <c r="L11" i="7"/>
  <c r="L13" i="7"/>
  <c r="L15" i="7"/>
  <c r="L17" i="7"/>
  <c r="L26" i="7"/>
  <c r="L30" i="7"/>
  <c r="L8" i="7"/>
  <c r="P10" i="7"/>
  <c r="L12" i="7"/>
  <c r="P12" i="7" s="1"/>
  <c r="L14" i="7"/>
  <c r="P14" i="7" s="1"/>
  <c r="L16" i="7"/>
  <c r="P16" i="7" s="1"/>
  <c r="L27" i="7"/>
  <c r="P23" i="7"/>
  <c r="B8" i="6"/>
  <c r="B10" i="6" s="1"/>
  <c r="P15" i="7" l="1"/>
  <c r="P11" i="7"/>
  <c r="P7" i="7"/>
  <c r="L24" i="7"/>
  <c r="N39" i="7" s="1"/>
  <c r="L31" i="7"/>
  <c r="N40" i="7" s="1"/>
  <c r="P8" i="7"/>
  <c r="P17" i="7"/>
  <c r="P13" i="7"/>
  <c r="P9" i="7"/>
  <c r="U39" i="7"/>
  <c r="N41" i="7" l="1"/>
  <c r="N42" i="7" s="1"/>
  <c r="P24" i="7"/>
  <c r="S44" i="7" l="1"/>
  <c r="U37" i="8"/>
  <c r="L22" i="8"/>
  <c r="S22" i="8" s="1"/>
  <c r="L23" i="8"/>
  <c r="L19" i="8"/>
  <c r="S23" i="8"/>
  <c r="L21" i="8"/>
  <c r="S21" i="8" s="1"/>
  <c r="S19" i="8"/>
  <c r="L20" i="8"/>
  <c r="S20" i="8" s="1"/>
  <c r="L18" i="8"/>
  <c r="L24" i="8" l="1"/>
  <c r="N37" i="8" s="1"/>
  <c r="N39" i="8" s="1"/>
  <c r="N40" i="8" s="1"/>
  <c r="S18" i="8"/>
</calcChain>
</file>

<file path=xl/comments1.xml><?xml version="1.0" encoding="utf-8"?>
<comments xmlns="http://schemas.openxmlformats.org/spreadsheetml/2006/main">
  <authors>
    <author>作成者</author>
  </authors>
  <commentList>
    <comment ref="N38" authorId="0" shapeId="0">
      <text>
        <r>
          <rPr>
            <sz val="14"/>
            <color indexed="81"/>
            <rFont val="MS P ゴシック"/>
            <family val="3"/>
            <charset val="128"/>
          </rPr>
          <t>Ａ．断熱性能に関する改修工事の
実際の工事費の合計以下となること。</t>
        </r>
      </text>
    </comment>
    <comment ref="P38" authorId="0" shapeId="0">
      <text>
        <r>
          <rPr>
            <sz val="14"/>
            <color indexed="81"/>
            <rFont val="MS P ゴシック"/>
            <family val="3"/>
            <charset val="128"/>
          </rPr>
          <t>Ａ．断熱性能に関する改修工事の
実際の工事費の合計以下となること。</t>
        </r>
      </text>
    </comment>
  </commentList>
</comments>
</file>

<file path=xl/comments2.xml><?xml version="1.0" encoding="utf-8"?>
<comments xmlns="http://schemas.openxmlformats.org/spreadsheetml/2006/main">
  <authors>
    <author>作成者</author>
  </authors>
  <commentList>
    <comment ref="N38" authorId="0" shapeId="0">
      <text>
        <r>
          <rPr>
            <sz val="14"/>
            <color indexed="81"/>
            <rFont val="MS P ゴシック"/>
            <family val="3"/>
            <charset val="128"/>
          </rPr>
          <t>Ａ．断熱性能に関する改修工事の
実際の工事費の合計以下となること。</t>
        </r>
      </text>
    </comment>
    <comment ref="P38"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<sst xmlns="http://schemas.openxmlformats.org/spreadsheetml/2006/main" count="862" uniqueCount="131">
  <si>
    <t>数量</t>
  </si>
  <si>
    <t>窓</t>
  </si>
  <si>
    <t>ガラス交換</t>
    <phoneticPr fontId="11"/>
  </si>
  <si>
    <t>大</t>
  </si>
  <si>
    <t>箇所</t>
  </si>
  <si>
    <t>円</t>
    <rPh sb="0" eb="1">
      <t>エン</t>
    </rPh>
    <phoneticPr fontId="11"/>
  </si>
  <si>
    <t>円</t>
  </si>
  <si>
    <t>中</t>
  </si>
  <si>
    <t>小</t>
  </si>
  <si>
    <t>枚</t>
  </si>
  <si>
    <t>ドア</t>
  </si>
  <si>
    <t>玄関ドア等の交換</t>
  </si>
  <si>
    <t>円</t>
    <phoneticPr fontId="11"/>
  </si>
  <si>
    <t>項目</t>
    <rPh sb="0" eb="2">
      <t>コウモク</t>
    </rPh>
    <phoneticPr fontId="11"/>
  </si>
  <si>
    <t>費用</t>
    <rPh sb="0" eb="2">
      <t>ヒヨウ</t>
    </rPh>
    <phoneticPr fontId="11"/>
  </si>
  <si>
    <t>合計（①＋②＋③）</t>
    <rPh sb="0" eb="2">
      <t>ゴウケイ</t>
    </rPh>
    <phoneticPr fontId="11"/>
  </si>
  <si>
    <t>調査に係る費用　②</t>
    <rPh sb="0" eb="2">
      <t>チョウサ</t>
    </rPh>
    <rPh sb="5" eb="7">
      <t>ヒヨウ</t>
    </rPh>
    <phoneticPr fontId="11"/>
  </si>
  <si>
    <t>マンション</t>
    <phoneticPr fontId="11"/>
  </si>
  <si>
    <t>補助率</t>
    <rPh sb="0" eb="3">
      <t>ホジョリツ</t>
    </rPh>
    <phoneticPr fontId="11"/>
  </si>
  <si>
    <t xml:space="preserve"> 補助対象工事</t>
    <phoneticPr fontId="11"/>
  </si>
  <si>
    <t>モデル工事費</t>
    <rPh sb="3" eb="6">
      <t>コウジヒ</t>
    </rPh>
    <phoneticPr fontId="11"/>
  </si>
  <si>
    <t>実際の工事費</t>
    <rPh sb="0" eb="2">
      <t>ジッサイ</t>
    </rPh>
    <rPh sb="3" eb="5">
      <t>コウジ</t>
    </rPh>
    <rPh sb="5" eb="6">
      <t>ヒ</t>
    </rPh>
    <phoneticPr fontId="11"/>
  </si>
  <si>
    <t>Ａ．断熱性能に関する改修工事</t>
    <phoneticPr fontId="11"/>
  </si>
  <si>
    <t>既存開口部の断熱改修</t>
    <phoneticPr fontId="11"/>
  </si>
  <si>
    <t>外窓交換</t>
    <phoneticPr fontId="11"/>
  </si>
  <si>
    <t>円／箇所</t>
    <rPh sb="0" eb="1">
      <t>エン</t>
    </rPh>
    <rPh sb="2" eb="4">
      <t>カショ</t>
    </rPh>
    <phoneticPr fontId="11"/>
  </si>
  <si>
    <t>内窓設置</t>
    <phoneticPr fontId="11"/>
  </si>
  <si>
    <t>小</t>
    <phoneticPr fontId="11"/>
  </si>
  <si>
    <t>円／枚</t>
    <rPh sb="0" eb="1">
      <t>エン</t>
    </rPh>
    <rPh sb="2" eb="3">
      <t>マイ</t>
    </rPh>
    <phoneticPr fontId="11"/>
  </si>
  <si>
    <t>外壁</t>
    <rPh sb="0" eb="2">
      <t>ガイヘキ</t>
    </rPh>
    <phoneticPr fontId="11"/>
  </si>
  <si>
    <t>A-C</t>
    <phoneticPr fontId="11"/>
  </si>
  <si>
    <t xml:space="preserve">円／㎥  </t>
    <phoneticPr fontId="11"/>
  </si>
  <si>
    <t>㎥</t>
    <phoneticPr fontId="11"/>
  </si>
  <si>
    <t>D-F</t>
    <phoneticPr fontId="11"/>
  </si>
  <si>
    <t>屋根・天井</t>
    <rPh sb="0" eb="2">
      <t>ヤネ</t>
    </rPh>
    <rPh sb="3" eb="5">
      <t>テンジョウ</t>
    </rPh>
    <phoneticPr fontId="11"/>
  </si>
  <si>
    <t>床</t>
    <rPh sb="0" eb="1">
      <t>ユカ</t>
    </rPh>
    <phoneticPr fontId="11"/>
  </si>
  <si>
    <t>Ｂ．設備改修工事等</t>
    <phoneticPr fontId="11"/>
  </si>
  <si>
    <t>Ｂ－1．
設備の高効率化工事</t>
    <phoneticPr fontId="11"/>
  </si>
  <si>
    <t>太陽熱利用システム</t>
    <phoneticPr fontId="11"/>
  </si>
  <si>
    <t>円／戸</t>
    <rPh sb="0" eb="1">
      <t>エン</t>
    </rPh>
    <rPh sb="2" eb="3">
      <t>コ</t>
    </rPh>
    <phoneticPr fontId="11"/>
  </si>
  <si>
    <t>－</t>
    <phoneticPr fontId="11"/>
  </si>
  <si>
    <t>高断熱浴槽</t>
    <rPh sb="0" eb="5">
      <t>コウダンネツヨクソウ</t>
    </rPh>
    <phoneticPr fontId="11"/>
  </si>
  <si>
    <t>円／戸</t>
    <rPh sb="0" eb="1">
      <t>エン</t>
    </rPh>
    <phoneticPr fontId="11"/>
  </si>
  <si>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11"/>
  </si>
  <si>
    <t>円／戸</t>
    <phoneticPr fontId="11"/>
  </si>
  <si>
    <t>節湯水栓</t>
    <phoneticPr fontId="11"/>
  </si>
  <si>
    <t xml:space="preserve">円／台 </t>
    <rPh sb="0" eb="1">
      <t>エン</t>
    </rPh>
    <rPh sb="2" eb="3">
      <t>ダイ</t>
    </rPh>
    <phoneticPr fontId="11"/>
  </si>
  <si>
    <t>台</t>
    <rPh sb="0" eb="1">
      <t>ダイ</t>
    </rPh>
    <phoneticPr fontId="11"/>
  </si>
  <si>
    <t>小さい方</t>
    <rPh sb="0" eb="1">
      <t>チイ</t>
    </rPh>
    <rPh sb="3" eb="4">
      <t>ホウ</t>
    </rPh>
    <phoneticPr fontId="11"/>
  </si>
  <si>
    <t>Ｂ－２．
設備の高効率化工事</t>
    <phoneticPr fontId="11"/>
  </si>
  <si>
    <t>（複数の見積もりによること）</t>
    <rPh sb="1" eb="3">
      <t>フクスウ</t>
    </rPh>
    <rPh sb="4" eb="6">
      <t>ミツ</t>
    </rPh>
    <phoneticPr fontId="11"/>
  </si>
  <si>
    <t>補助対象工事費の小計（①）</t>
    <rPh sb="8" eb="10">
      <t>ショウケイ</t>
    </rPh>
    <phoneticPr fontId="11"/>
  </si>
  <si>
    <t>Ａにかかる「モデル工事費」又は「実際の工事費」の合計のうち、いずれか低い額</t>
    <rPh sb="13" eb="14">
      <t>マタ</t>
    </rPh>
    <rPh sb="16" eb="18">
      <t>ジッサイ</t>
    </rPh>
    <rPh sb="19" eb="22">
      <t>コウジヒ</t>
    </rPh>
    <rPh sb="36" eb="37">
      <t>ガク</t>
    </rPh>
    <phoneticPr fontId="11"/>
  </si>
  <si>
    <t>A+B1</t>
    <phoneticPr fontId="11"/>
  </si>
  <si>
    <t>補助対象工事費の小計（②）</t>
    <rPh sb="8" eb="10">
      <t>ショウケイ</t>
    </rPh>
    <phoneticPr fontId="11"/>
  </si>
  <si>
    <t>共同住宅の住戸の床面積</t>
    <rPh sb="0" eb="2">
      <t>キョウドウ</t>
    </rPh>
    <rPh sb="2" eb="4">
      <t>ジュウタク</t>
    </rPh>
    <rPh sb="5" eb="7">
      <t>ジュウコ</t>
    </rPh>
    <rPh sb="8" eb="11">
      <t>ユカメンセキ</t>
    </rPh>
    <phoneticPr fontId="11"/>
  </si>
  <si>
    <t>住戸の床面積</t>
    <rPh sb="0" eb="2">
      <t>ジュウコ</t>
    </rPh>
    <rPh sb="3" eb="6">
      <t>ユカメンセキ</t>
    </rPh>
    <phoneticPr fontId="11"/>
  </si>
  <si>
    <t>改修に係る室の床面積</t>
    <rPh sb="0" eb="2">
      <t>カイシュウ</t>
    </rPh>
    <rPh sb="3" eb="4">
      <t>カカ</t>
    </rPh>
    <rPh sb="5" eb="6">
      <t>シツ</t>
    </rPh>
    <rPh sb="7" eb="10">
      <t>ユカメンセキ</t>
    </rPh>
    <phoneticPr fontId="11"/>
  </si>
  <si>
    <t>蓄電池</t>
    <phoneticPr fontId="8"/>
  </si>
  <si>
    <t>LED照明</t>
    <phoneticPr fontId="8"/>
  </si>
  <si>
    <t>（その他の設備の高効率化のための工事がある場合）</t>
    <rPh sb="3" eb="4">
      <t>タ</t>
    </rPh>
    <rPh sb="5" eb="7">
      <t>セツビ</t>
    </rPh>
    <rPh sb="8" eb="12">
      <t>コウコウリツカ</t>
    </rPh>
    <rPh sb="16" eb="18">
      <t>コウジ</t>
    </rPh>
    <rPh sb="21" eb="23">
      <t>バアイ</t>
    </rPh>
    <phoneticPr fontId="8"/>
  </si>
  <si>
    <t>（その他の設備の高効率化のための工事がある場合）</t>
    <phoneticPr fontId="8"/>
  </si>
  <si>
    <t>第１号様式の２（第９条）</t>
    <phoneticPr fontId="11"/>
  </si>
  <si>
    <t>診断に係る費用　①</t>
    <rPh sb="0" eb="2">
      <t>シンダン</t>
    </rPh>
    <rPh sb="3" eb="4">
      <t>カカ</t>
    </rPh>
    <rPh sb="5" eb="7">
      <t>ヒヨウ</t>
    </rPh>
    <phoneticPr fontId="11"/>
  </si>
  <si>
    <t>BELSの評価・認証に係る費用　③</t>
    <rPh sb="5" eb="7">
      <t>ヒョウカ</t>
    </rPh>
    <rPh sb="8" eb="10">
      <t>ニンショウ</t>
    </rPh>
    <rPh sb="11" eb="12">
      <t>カカ</t>
    </rPh>
    <rPh sb="13" eb="15">
      <t>ヒヨウ</t>
    </rPh>
    <phoneticPr fontId="11"/>
  </si>
  <si>
    <r>
      <rPr>
        <sz val="11"/>
        <color theme="1"/>
        <rFont val="游ゴシック"/>
        <family val="2"/>
        <charset val="128"/>
        <scheme val="minor"/>
      </rPr>
      <t>※</t>
    </r>
    <r>
      <rPr>
        <sz val="11"/>
        <color theme="1"/>
        <rFont val="游ゴシック"/>
        <family val="2"/>
        <charset val="128"/>
        <scheme val="minor"/>
      </rPr>
      <t xml:space="preserve"> </t>
    </r>
    <r>
      <rPr>
        <sz val="11"/>
        <color theme="1"/>
        <rFont val="游ゴシック"/>
        <family val="2"/>
        <charset val="128"/>
        <scheme val="minor"/>
      </rPr>
      <t>第12の規定による補助金交付変更申請の場合、変更の部分を下線付きとすること。</t>
    </r>
    <phoneticPr fontId="11"/>
  </si>
  <si>
    <t>※ 第12の規定による補助金交付変更申請の場合、変更の部分を下線付きとすること。</t>
    <phoneticPr fontId="11"/>
  </si>
  <si>
    <t>BELSの評価・認証に係る費用　②</t>
    <rPh sb="5" eb="7">
      <t>ヒョウカ</t>
    </rPh>
    <rPh sb="8" eb="10">
      <t>ニンショウ</t>
    </rPh>
    <rPh sb="11" eb="12">
      <t>カカ</t>
    </rPh>
    <rPh sb="13" eb="15">
      <t>ヒヨウ</t>
    </rPh>
    <phoneticPr fontId="11"/>
  </si>
  <si>
    <t>第１号様式の３（第９条）</t>
    <phoneticPr fontId="11"/>
  </si>
  <si>
    <t>共同住宅等</t>
    <rPh sb="0" eb="2">
      <t>キョウドウ</t>
    </rPh>
    <rPh sb="2" eb="4">
      <t>ジュウタク</t>
    </rPh>
    <rPh sb="4" eb="5">
      <t>ナド</t>
    </rPh>
    <phoneticPr fontId="11"/>
  </si>
  <si>
    <t>住宅種別</t>
    <rPh sb="0" eb="2">
      <t>ジュウタク</t>
    </rPh>
    <rPh sb="2" eb="4">
      <t>シュベツ</t>
    </rPh>
    <phoneticPr fontId="11"/>
  </si>
  <si>
    <t>一戸建ての住宅</t>
    <rPh sb="0" eb="2">
      <t>イッコ</t>
    </rPh>
    <rPh sb="2" eb="3">
      <t>ダ</t>
    </rPh>
    <rPh sb="5" eb="7">
      <t>ジュウタク</t>
    </rPh>
    <phoneticPr fontId="11"/>
  </si>
  <si>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11"/>
  </si>
  <si>
    <t>モデル工事による工事費</t>
    <rPh sb="3" eb="5">
      <t>コウジ</t>
    </rPh>
    <rPh sb="8" eb="10">
      <t>コウジ</t>
    </rPh>
    <rPh sb="10" eb="11">
      <t>ヒ</t>
    </rPh>
    <phoneticPr fontId="11"/>
  </si>
  <si>
    <t>A　の合計額</t>
    <rPh sb="3" eb="5">
      <t>ゴウケイ</t>
    </rPh>
    <rPh sb="5" eb="6">
      <t>ガク</t>
    </rPh>
    <phoneticPr fontId="8"/>
  </si>
  <si>
    <t>台</t>
    <rPh sb="0" eb="1">
      <t>ダイ</t>
    </rPh>
    <phoneticPr fontId="8"/>
  </si>
  <si>
    <t>Ｂ－1の合計額</t>
    <rPh sb="4" eb="6">
      <t>ゴウケイ</t>
    </rPh>
    <rPh sb="6" eb="7">
      <t>ガク</t>
    </rPh>
    <phoneticPr fontId="11"/>
  </si>
  <si>
    <t>式</t>
    <rPh sb="0" eb="1">
      <t>シキ</t>
    </rPh>
    <phoneticPr fontId="8"/>
  </si>
  <si>
    <t>Ｂ－２の合計額③</t>
    <rPh sb="4" eb="6">
      <t>ゴウケイ</t>
    </rPh>
    <rPh sb="6" eb="7">
      <t>ガク</t>
    </rPh>
    <phoneticPr fontId="11"/>
  </si>
  <si>
    <t>(Ｂ－１にかかる「モデル工事費」又は「実際の工事費」の合計のうち、いずれか低い額)＋③</t>
    <rPh sb="27" eb="29">
      <t>ゴウケイ</t>
    </rPh>
    <rPh sb="37" eb="38">
      <t>ヒク</t>
    </rPh>
    <rPh sb="39" eb="40">
      <t>ガク</t>
    </rPh>
    <phoneticPr fontId="11"/>
  </si>
  <si>
    <t>補助対象工事費の合計額（④）</t>
    <rPh sb="0" eb="4">
      <t>ホジョタイショウ</t>
    </rPh>
    <rPh sb="4" eb="7">
      <t>コウジヒ</t>
    </rPh>
    <rPh sb="8" eb="10">
      <t>ゴウケイ</t>
    </rPh>
    <rPh sb="10" eb="11">
      <t>ガク</t>
    </rPh>
    <phoneticPr fontId="11"/>
  </si>
  <si>
    <t>①＋②　（②が①より大きい場合にあっては、①×２）</t>
    <rPh sb="10" eb="11">
      <t>オオ</t>
    </rPh>
    <rPh sb="13" eb="15">
      <t>バアイ</t>
    </rPh>
    <phoneticPr fontId="11"/>
  </si>
  <si>
    <t>補助金額の算定（⑤）</t>
    <rPh sb="0" eb="2">
      <t>ホジョ</t>
    </rPh>
    <rPh sb="2" eb="4">
      <t>キンガク</t>
    </rPh>
    <rPh sb="5" eb="7">
      <t>サンテイ</t>
    </rPh>
    <phoneticPr fontId="11"/>
  </si>
  <si>
    <t>補助申請額（⑤、⑥のいずれか小さい額）</t>
    <phoneticPr fontId="11"/>
  </si>
  <si>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11"/>
  </si>
  <si>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8"/>
  </si>
  <si>
    <t>第１号様式の４の２（第９条）</t>
    <phoneticPr fontId="11"/>
  </si>
  <si>
    <t>第１号様式の４の１（第９条）</t>
    <phoneticPr fontId="11"/>
  </si>
  <si>
    <t>【一戸建ての住宅】部分改修であって、省エネ基準に相当するもの</t>
    <rPh sb="9" eb="11">
      <t>ブブン</t>
    </rPh>
    <rPh sb="11" eb="13">
      <t>カイシュウ</t>
    </rPh>
    <rPh sb="18" eb="19">
      <t>ショウ</t>
    </rPh>
    <rPh sb="21" eb="23">
      <t>キジュン</t>
    </rPh>
    <rPh sb="24" eb="26">
      <t>ソウトウ</t>
    </rPh>
    <phoneticPr fontId="8"/>
  </si>
  <si>
    <t>【一戸建ての住宅】部分改修であって、ZEH水準に相当するもの</t>
    <rPh sb="21" eb="23">
      <t>スイジュン</t>
    </rPh>
    <phoneticPr fontId="8"/>
  </si>
  <si>
    <t>第１号様式の４の4（第９条）</t>
    <phoneticPr fontId="11"/>
  </si>
  <si>
    <t>節湯水栓（浴室シャワー水栓）</t>
    <rPh sb="5" eb="7">
      <t>ヨクシツ</t>
    </rPh>
    <rPh sb="11" eb="13">
      <t>スイセン</t>
    </rPh>
    <phoneticPr fontId="11"/>
  </si>
  <si>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　第12の規定による補助金交付変更申請の場合、変更の部分を下線付きとすること。
※　開口部や躯体等の断熱化に係る改修工事と設備の効率化に係る工事との省エネ性能の水準が異なる場合、それぞれ、省エネ改修（部分改修・省エネ基準）及び省エネ改修（部分改修・ZEH水準）の内訳書に記載して下さい。
※　電気ﾋｰﾄﾎﾟﾝﾌﾟ給湯器（エコキュート）、潜熱回収型ｶﾞｽ給湯器（エコジョーズ）及び潜熱回収型石油給湯器（エコフィール）については、高断熱浴槽及び浴室シャワー水栓とセットで設置する場合においてのみ適用可能です。なお、３種類のうち、１又は２種類が既設の場合にあっては、当該設備をもって３種類が設置されたものとみなします。また、高断熱浴槽又は浴室シャワー水栓については、高効率給湯機が既設の場合に限って、単体で補助対象とすることができます。
</t>
    <rPh sb="149" eb="152">
      <t>カイコウブ</t>
    </rPh>
    <rPh sb="153" eb="156">
      <t>クタイナド</t>
    </rPh>
    <rPh sb="157" eb="159">
      <t>ダンネツ</t>
    </rPh>
    <rPh sb="159" eb="160">
      <t>カ</t>
    </rPh>
    <rPh sb="161" eb="162">
      <t>カカ</t>
    </rPh>
    <rPh sb="163" eb="165">
      <t>カイシュウ</t>
    </rPh>
    <rPh sb="165" eb="167">
      <t>コウジ</t>
    </rPh>
    <rPh sb="168" eb="170">
      <t>セツビ</t>
    </rPh>
    <rPh sb="171" eb="174">
      <t>コウリツカ</t>
    </rPh>
    <rPh sb="175" eb="176">
      <t>カカ</t>
    </rPh>
    <rPh sb="177" eb="179">
      <t>コウジ</t>
    </rPh>
    <rPh sb="181" eb="182">
      <t>ショウ</t>
    </rPh>
    <rPh sb="184" eb="186">
      <t>セイノウ</t>
    </rPh>
    <rPh sb="187" eb="189">
      <t>スイジュン</t>
    </rPh>
    <rPh sb="190" eb="191">
      <t>コト</t>
    </rPh>
    <rPh sb="193" eb="195">
      <t>バアイ</t>
    </rPh>
    <rPh sb="218" eb="219">
      <t>オヨ</t>
    </rPh>
    <rPh sb="234" eb="236">
      <t>スイジュン</t>
    </rPh>
    <rPh sb="238" eb="241">
      <t>ウチワケショ</t>
    </rPh>
    <rPh sb="242" eb="244">
      <t>キサイ</t>
    </rPh>
    <rPh sb="246" eb="247">
      <t>クダ</t>
    </rPh>
    <phoneticPr fontId="11"/>
  </si>
  <si>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開口部や躯体等の断熱化に係る改修工事と設備の効率化に係る工事との省エネ性能の水準が異なる場合、それぞれ、省エネ改修（部分改修・省エネ基準）及び省エネ改修（部分改修・ZEH水準）の内訳書に記載して下さい。</t>
    <rPh sb="147" eb="150">
      <t>カイコウブ</t>
    </rPh>
    <rPh sb="151" eb="154">
      <t>クタイナド</t>
    </rPh>
    <rPh sb="155" eb="157">
      <t>ダンネツ</t>
    </rPh>
    <rPh sb="157" eb="158">
      <t>カ</t>
    </rPh>
    <rPh sb="159" eb="160">
      <t>カカ</t>
    </rPh>
    <rPh sb="161" eb="163">
      <t>カイシュウ</t>
    </rPh>
    <rPh sb="163" eb="165">
      <t>コウジ</t>
    </rPh>
    <rPh sb="166" eb="168">
      <t>セツビ</t>
    </rPh>
    <rPh sb="169" eb="172">
      <t>コウリツカ</t>
    </rPh>
    <rPh sb="173" eb="174">
      <t>カカ</t>
    </rPh>
    <rPh sb="175" eb="177">
      <t>コウジ</t>
    </rPh>
    <rPh sb="179" eb="180">
      <t>ショウ</t>
    </rPh>
    <rPh sb="182" eb="184">
      <t>セイノウ</t>
    </rPh>
    <rPh sb="185" eb="187">
      <t>スイジュン</t>
    </rPh>
    <rPh sb="188" eb="189">
      <t>コト</t>
    </rPh>
    <rPh sb="191" eb="193">
      <t>バアイ</t>
    </rPh>
    <rPh sb="216" eb="217">
      <t>オヨ</t>
    </rPh>
    <rPh sb="232" eb="234">
      <t>スイジュン</t>
    </rPh>
    <rPh sb="236" eb="239">
      <t>ウチワケショ</t>
    </rPh>
    <rPh sb="240" eb="242">
      <t>キサイ</t>
    </rPh>
    <rPh sb="244" eb="245">
      <t>クダ</t>
    </rPh>
    <phoneticPr fontId="11"/>
  </si>
  <si>
    <t>【一戸建ての住宅】全体改修であって、ZEH水準に相当するもの</t>
    <rPh sb="9" eb="11">
      <t>ゼンタイ</t>
    </rPh>
    <rPh sb="11" eb="13">
      <t>カイシュウ</t>
    </rPh>
    <rPh sb="21" eb="23">
      <t>スイジュン</t>
    </rPh>
    <rPh sb="24" eb="26">
      <t>ソウトウ</t>
    </rPh>
    <phoneticPr fontId="11"/>
  </si>
  <si>
    <t>【一戸建ての住宅】全体改修であって省エネ基準に相当するもの</t>
    <rPh sb="9" eb="11">
      <t>ゼンタイ</t>
    </rPh>
    <rPh sb="11" eb="13">
      <t>カイシュウ</t>
    </rPh>
    <rPh sb="17" eb="18">
      <t>ショウ</t>
    </rPh>
    <rPh sb="20" eb="22">
      <t>キジュン</t>
    </rPh>
    <rPh sb="23" eb="25">
      <t>ソウトウ</t>
    </rPh>
    <phoneticPr fontId="11"/>
  </si>
  <si>
    <t>円</t>
    <rPh sb="0" eb="1">
      <t>エン</t>
    </rPh>
    <phoneticPr fontId="8"/>
  </si>
  <si>
    <t>C　構造補強工事</t>
    <rPh sb="2" eb="4">
      <t>コウゾウ</t>
    </rPh>
    <rPh sb="4" eb="6">
      <t>ホキョウ</t>
    </rPh>
    <rPh sb="6" eb="8">
      <t>コウジ</t>
    </rPh>
    <phoneticPr fontId="8"/>
  </si>
  <si>
    <t>(Ｂ－１にかかる「モデル工事費」又は「実際の工事費」の合計のうち、いずれか低い額)＋B-2の合計</t>
    <rPh sb="27" eb="29">
      <t>ゴウケイ</t>
    </rPh>
    <rPh sb="37" eb="38">
      <t>ヒク</t>
    </rPh>
    <rPh sb="39" eb="40">
      <t>ガク</t>
    </rPh>
    <rPh sb="46" eb="48">
      <t>ゴウケイ</t>
    </rPh>
    <phoneticPr fontId="11"/>
  </si>
  <si>
    <t>補助対象工事費の小計（③）</t>
    <rPh sb="0" eb="4">
      <t>ホジョタイショウ</t>
    </rPh>
    <rPh sb="4" eb="7">
      <t>コウジヒ</t>
    </rPh>
    <rPh sb="8" eb="10">
      <t>ショウケイ</t>
    </rPh>
    <phoneticPr fontId="11"/>
  </si>
  <si>
    <t>補助対象工事費の合計（④）</t>
    <rPh sb="0" eb="4">
      <t>ホジョタイショウ</t>
    </rPh>
    <rPh sb="4" eb="7">
      <t>コウジヒ</t>
    </rPh>
    <rPh sb="8" eb="10">
      <t>ゴウケイ</t>
    </rPh>
    <phoneticPr fontId="11"/>
  </si>
  <si>
    <t>③＋C 構造補強工事の額</t>
    <rPh sb="4" eb="6">
      <t>コウゾウ</t>
    </rPh>
    <rPh sb="6" eb="8">
      <t>ホキョウ</t>
    </rPh>
    <rPh sb="8" eb="10">
      <t>コウジ</t>
    </rPh>
    <rPh sb="11" eb="12">
      <t>ガク</t>
    </rPh>
    <phoneticPr fontId="11"/>
  </si>
  <si>
    <t>　　　うち、構造補強工事を伴うもの</t>
    <rPh sb="6" eb="8">
      <t>コウゾウ</t>
    </rPh>
    <rPh sb="8" eb="10">
      <t>ホキョウ</t>
    </rPh>
    <rPh sb="10" eb="12">
      <t>コウジ</t>
    </rPh>
    <rPh sb="13" eb="14">
      <t>トモナ</t>
    </rPh>
    <phoneticPr fontId="11"/>
  </si>
  <si>
    <t>燃料電池システム</t>
    <rPh sb="0" eb="4">
      <t>ネンリョウデンチ</t>
    </rPh>
    <phoneticPr fontId="11"/>
  </si>
  <si>
    <t>工事監理に係る費用
（ZEH水準の全体改修であって、
建築士が行ったものに限る。）④</t>
    <rPh sb="0" eb="2">
      <t>コウジ</t>
    </rPh>
    <rPh sb="2" eb="4">
      <t>カンリ</t>
    </rPh>
    <rPh sb="5" eb="6">
      <t>カカ</t>
    </rPh>
    <rPh sb="7" eb="9">
      <t>ヒヨウ</t>
    </rPh>
    <rPh sb="14" eb="16">
      <t>スイジュン</t>
    </rPh>
    <rPh sb="17" eb="19">
      <t>ゼンタイ</t>
    </rPh>
    <rPh sb="19" eb="21">
      <t>カイシュウ</t>
    </rPh>
    <rPh sb="27" eb="30">
      <t>ケンチクシ</t>
    </rPh>
    <rPh sb="31" eb="32">
      <t>オコナ</t>
    </rPh>
    <rPh sb="37" eb="38">
      <t>カギ</t>
    </rPh>
    <phoneticPr fontId="8"/>
  </si>
  <si>
    <t>ｺｰｼﾞｪﾈﾚｰｼｮﾝ設備</t>
    <phoneticPr fontId="8"/>
  </si>
  <si>
    <t>構造補強に係る調査・設計・計画の策定に係る費用
（ZEH水準の全体改修であって、
建築士が行ったものに限る。）③</t>
    <rPh sb="0" eb="2">
      <t>コウゾウ</t>
    </rPh>
    <rPh sb="2" eb="4">
      <t>ホキョウ</t>
    </rPh>
    <rPh sb="5" eb="6">
      <t>カカ</t>
    </rPh>
    <rPh sb="7" eb="9">
      <t>チョウサ</t>
    </rPh>
    <rPh sb="10" eb="12">
      <t>セッケイ</t>
    </rPh>
    <rPh sb="13" eb="15">
      <t>ケイカク</t>
    </rPh>
    <rPh sb="16" eb="18">
      <t>サクテイ</t>
    </rPh>
    <rPh sb="19" eb="20">
      <t>カカ</t>
    </rPh>
    <rPh sb="21" eb="23">
      <t>ヒヨウ</t>
    </rPh>
    <rPh sb="28" eb="30">
      <t>スイジュン</t>
    </rPh>
    <rPh sb="31" eb="33">
      <t>ゼンタイ</t>
    </rPh>
    <rPh sb="33" eb="35">
      <t>カイシュウ</t>
    </rPh>
    <rPh sb="41" eb="44">
      <t>ケンチクシ</t>
    </rPh>
    <rPh sb="45" eb="46">
      <t>オコナ</t>
    </rPh>
    <rPh sb="51" eb="52">
      <t>カギ</t>
    </rPh>
    <phoneticPr fontId="8"/>
  </si>
  <si>
    <t>省エネ診断等　補助対象事業費　内訳書</t>
    <rPh sb="5" eb="6">
      <t>トウ</t>
    </rPh>
    <rPh sb="7" eb="9">
      <t>ホジョ</t>
    </rPh>
    <rPh sb="9" eb="11">
      <t>タイショウ</t>
    </rPh>
    <rPh sb="11" eb="13">
      <t>ジギョウ</t>
    </rPh>
    <rPh sb="13" eb="14">
      <t>ヒ</t>
    </rPh>
    <rPh sb="17" eb="18">
      <t>ショ</t>
    </rPh>
    <phoneticPr fontId="8"/>
  </si>
  <si>
    <t>補助金申請交付額
（①＋②＋③）×２/３　
（1,000円未満は切捨て）</t>
    <rPh sb="0" eb="2">
      <t>ホジョ</t>
    </rPh>
    <rPh sb="2" eb="3">
      <t>キン</t>
    </rPh>
    <rPh sb="3" eb="5">
      <t>シンセイ</t>
    </rPh>
    <rPh sb="5" eb="7">
      <t>コウフ</t>
    </rPh>
    <rPh sb="7" eb="8">
      <t>ガク</t>
    </rPh>
    <phoneticPr fontId="11"/>
  </si>
  <si>
    <t>省エネ改修に係る調査・設計・計画の策定に係る診断費用　①</t>
    <phoneticPr fontId="11"/>
  </si>
  <si>
    <t>合計（①＋②＋③＋④）</t>
    <rPh sb="0" eb="2">
      <t>ゴウケイ</t>
    </rPh>
    <phoneticPr fontId="11"/>
  </si>
  <si>
    <t>補助金申請交付額
（①＋②＋③＋④）×２/３　
（1,000円未満は切捨て）</t>
    <rPh sb="0" eb="2">
      <t>ホジョ</t>
    </rPh>
    <rPh sb="2" eb="3">
      <t>キン</t>
    </rPh>
    <rPh sb="3" eb="5">
      <t>シンセイ</t>
    </rPh>
    <rPh sb="5" eb="7">
      <t>コウフ</t>
    </rPh>
    <rPh sb="7" eb="8">
      <t>ガク</t>
    </rPh>
    <phoneticPr fontId="11"/>
  </si>
  <si>
    <r>
      <t>省エネ化</t>
    </r>
    <r>
      <rPr>
        <sz val="11"/>
        <color theme="1"/>
        <rFont val="游ゴシック"/>
        <family val="3"/>
        <charset val="128"/>
        <scheme val="minor"/>
      </rPr>
      <t>等のための計画の策定等　補助対象事業費　内訳書</t>
    </r>
    <rPh sb="3" eb="4">
      <t>カ</t>
    </rPh>
    <rPh sb="4" eb="5">
      <t>トウ</t>
    </rPh>
    <rPh sb="9" eb="11">
      <t>ケイカク</t>
    </rPh>
    <rPh sb="12" eb="14">
      <t>サクテイ</t>
    </rPh>
    <rPh sb="14" eb="15">
      <t>トウ</t>
    </rPh>
    <phoneticPr fontId="11"/>
  </si>
  <si>
    <t>省エネ改修（全体改修・省エネ基準）　補助対象事業費　内訳書</t>
    <rPh sb="0" eb="1">
      <t>ショウ</t>
    </rPh>
    <rPh sb="3" eb="5">
      <t>カイシュウ</t>
    </rPh>
    <rPh sb="11" eb="12">
      <t>ショウ</t>
    </rPh>
    <rPh sb="14" eb="16">
      <t>キジュン</t>
    </rPh>
    <phoneticPr fontId="8"/>
  </si>
  <si>
    <t>④×補助率（23％又は1/3）　　※千円未満切捨て</t>
    <rPh sb="2" eb="5">
      <t>ホジョリツ</t>
    </rPh>
    <rPh sb="9" eb="10">
      <t>マタ</t>
    </rPh>
    <rPh sb="18" eb="22">
      <t>センエンミマン</t>
    </rPh>
    <rPh sb="22" eb="23">
      <t>キ</t>
    </rPh>
    <rPh sb="23" eb="24">
      <t>ス</t>
    </rPh>
    <phoneticPr fontId="11"/>
  </si>
  <si>
    <r>
      <t>要綱に基づく補助上限金額（⑥）
　</t>
    </r>
    <r>
      <rPr>
        <sz val="9"/>
        <color theme="1"/>
        <rFont val="ＭＳ Ｐゴシック"/>
        <family val="3"/>
        <charset val="128"/>
      </rPr>
      <t>※千円未満切捨て
　※該当する改修種別にチェックを入れてください。</t>
    </r>
    <rPh sb="28" eb="30">
      <t>ガイトウ</t>
    </rPh>
    <rPh sb="32" eb="34">
      <t>カイシュウ</t>
    </rPh>
    <rPh sb="34" eb="36">
      <t>シュベツ</t>
    </rPh>
    <rPh sb="42" eb="43">
      <t>イ</t>
    </rPh>
    <phoneticPr fontId="11"/>
  </si>
  <si>
    <r>
      <t xml:space="preserve">【共同住宅等】住戸の全体改修であって、省エネ基準に相当するもの
</t>
    </r>
    <r>
      <rPr>
        <sz val="8"/>
        <color theme="1"/>
        <rFont val="ＭＳ Ｐゴシック"/>
        <family val="3"/>
        <charset val="128"/>
      </rPr>
      <t>（住戸の床面積に3,800円/㎡を乗じて得た額）</t>
    </r>
    <rPh sb="7" eb="9">
      <t>ジュウコ</t>
    </rPh>
    <rPh sb="10" eb="12">
      <t>ゼンタイ</t>
    </rPh>
    <rPh sb="12" eb="14">
      <t>カイシュウ</t>
    </rPh>
    <rPh sb="19" eb="20">
      <t>ショウ</t>
    </rPh>
    <rPh sb="22" eb="24">
      <t>キジュン</t>
    </rPh>
    <rPh sb="25" eb="27">
      <t>ソウトウ</t>
    </rPh>
    <rPh sb="33" eb="35">
      <t>ジュウコ</t>
    </rPh>
    <rPh sb="36" eb="39">
      <t>ユカメンセキ</t>
    </rPh>
    <rPh sb="45" eb="46">
      <t>エン</t>
    </rPh>
    <rPh sb="49" eb="50">
      <t>ジョウ</t>
    </rPh>
    <rPh sb="52" eb="53">
      <t>エ</t>
    </rPh>
    <rPh sb="54" eb="55">
      <t>ガク</t>
    </rPh>
    <phoneticPr fontId="11"/>
  </si>
  <si>
    <r>
      <t xml:space="preserve">【マンション】住戸の全体改修であって、省エネ基準に相当するもの
</t>
    </r>
    <r>
      <rPr>
        <sz val="8"/>
        <color theme="1"/>
        <rFont val="ＭＳ Ｐゴシック"/>
        <family val="3"/>
        <charset val="128"/>
      </rPr>
      <t>（住戸の床面積に5,600円/㎡を乗じて得た額）</t>
    </r>
    <rPh sb="7" eb="9">
      <t>ジュウコ</t>
    </rPh>
    <rPh sb="10" eb="12">
      <t>ゼンタイ</t>
    </rPh>
    <rPh sb="12" eb="14">
      <t>カイシュウ</t>
    </rPh>
    <rPh sb="19" eb="20">
      <t>ショウ</t>
    </rPh>
    <rPh sb="22" eb="24">
      <t>キジュン</t>
    </rPh>
    <rPh sb="25" eb="27">
      <t>ソウトウ</t>
    </rPh>
    <rPh sb="33" eb="35">
      <t>ジュウコ</t>
    </rPh>
    <rPh sb="36" eb="39">
      <t>ユカメンセキ</t>
    </rPh>
    <rPh sb="45" eb="46">
      <t>エン</t>
    </rPh>
    <rPh sb="49" eb="50">
      <t>ジョウ</t>
    </rPh>
    <rPh sb="52" eb="53">
      <t>エ</t>
    </rPh>
    <rPh sb="54" eb="55">
      <t>ガク</t>
    </rPh>
    <phoneticPr fontId="11"/>
  </si>
  <si>
    <r>
      <t xml:space="preserve">【共同住宅等】住戸の全体改修であって、ZEH水準に相当するもの
</t>
    </r>
    <r>
      <rPr>
        <sz val="8"/>
        <color theme="1"/>
        <rFont val="ＭＳ Ｐゴシック"/>
        <family val="3"/>
        <charset val="128"/>
      </rPr>
      <t>（住戸の床面積に5,000円/㎡を乗じて得た額）</t>
    </r>
    <rPh sb="7" eb="9">
      <t>ジュウコ</t>
    </rPh>
    <rPh sb="10" eb="12">
      <t>ゼンタイ</t>
    </rPh>
    <rPh sb="12" eb="14">
      <t>カイシュウ</t>
    </rPh>
    <rPh sb="22" eb="24">
      <t>スイジュン</t>
    </rPh>
    <rPh sb="25" eb="27">
      <t>ソウトウ</t>
    </rPh>
    <rPh sb="33" eb="35">
      <t>ジュウコ</t>
    </rPh>
    <rPh sb="36" eb="39">
      <t>ユカメンセキ</t>
    </rPh>
    <rPh sb="45" eb="46">
      <t>エン</t>
    </rPh>
    <rPh sb="49" eb="50">
      <t>ジョウ</t>
    </rPh>
    <rPh sb="52" eb="53">
      <t>エ</t>
    </rPh>
    <rPh sb="54" eb="55">
      <t>ガク</t>
    </rPh>
    <phoneticPr fontId="11"/>
  </si>
  <si>
    <r>
      <t xml:space="preserve">【マンション】住戸の全体改修であって、ZEH水準に相当するもの
</t>
    </r>
    <r>
      <rPr>
        <sz val="8"/>
        <color theme="1"/>
        <rFont val="ＭＳ Ｐゴシック"/>
        <family val="3"/>
        <charset val="128"/>
      </rPr>
      <t>（住戸の床面積に7,400円/㎡を乗じて得た額）</t>
    </r>
    <r>
      <rPr>
        <sz val="11"/>
        <color theme="1"/>
        <rFont val="游ゴシック"/>
        <family val="2"/>
        <charset val="128"/>
        <scheme val="minor"/>
      </rPr>
      <t/>
    </r>
    <rPh sb="33" eb="35">
      <t>ジュウコ</t>
    </rPh>
    <rPh sb="36" eb="39">
      <t>ユカメンセキ</t>
    </rPh>
    <rPh sb="45" eb="46">
      <t>エン</t>
    </rPh>
    <rPh sb="49" eb="50">
      <t>ジョウ</t>
    </rPh>
    <rPh sb="52" eb="53">
      <t>エ</t>
    </rPh>
    <rPh sb="54" eb="55">
      <t>ガク</t>
    </rPh>
    <phoneticPr fontId="11"/>
  </si>
  <si>
    <t>省エネ改修等（全体改修・ZEH）　補助対象事業費　内訳書</t>
    <rPh sb="0" eb="1">
      <t>ショウ</t>
    </rPh>
    <rPh sb="3" eb="5">
      <t>カイシュウ</t>
    </rPh>
    <rPh sb="5" eb="6">
      <t>トウ</t>
    </rPh>
    <phoneticPr fontId="8"/>
  </si>
  <si>
    <r>
      <t xml:space="preserve">　　　うち、構造補強工事を伴うもの
</t>
    </r>
    <r>
      <rPr>
        <sz val="8"/>
        <color theme="1"/>
        <rFont val="ＭＳ Ｐゴシック"/>
        <family val="3"/>
        <charset val="128"/>
      </rPr>
      <t>（住戸の床面積に8,000円/㎡を乗じて得た額）</t>
    </r>
    <r>
      <rPr>
        <sz val="11"/>
        <color theme="1"/>
        <rFont val="游ゴシック"/>
        <family val="2"/>
        <charset val="128"/>
        <scheme val="minor"/>
      </rPr>
      <t/>
    </r>
    <rPh sb="19" eb="21">
      <t>ジュウコ</t>
    </rPh>
    <rPh sb="22" eb="25">
      <t>ユカメンセキ</t>
    </rPh>
    <rPh sb="31" eb="32">
      <t>エン</t>
    </rPh>
    <rPh sb="35" eb="36">
      <t>ジョウ</t>
    </rPh>
    <rPh sb="38" eb="39">
      <t>エ</t>
    </rPh>
    <rPh sb="40" eb="41">
      <t>ガク</t>
    </rPh>
    <phoneticPr fontId="11"/>
  </si>
  <si>
    <r>
      <t xml:space="preserve">　　　うち、構造補強工事を伴うもの
</t>
    </r>
    <r>
      <rPr>
        <sz val="8"/>
        <color theme="1"/>
        <rFont val="ＭＳ Ｐゴシック"/>
        <family val="3"/>
        <charset val="128"/>
      </rPr>
      <t>（住戸の床面積に11,800円/㎡を乗じて得た額）</t>
    </r>
    <r>
      <rPr>
        <sz val="11"/>
        <color theme="1"/>
        <rFont val="游ゴシック"/>
        <family val="2"/>
        <charset val="128"/>
        <scheme val="minor"/>
      </rPr>
      <t/>
    </r>
    <rPh sb="19" eb="21">
      <t>ジュウコ</t>
    </rPh>
    <rPh sb="22" eb="25">
      <t>ユカメンセキ</t>
    </rPh>
    <rPh sb="32" eb="33">
      <t>エン</t>
    </rPh>
    <rPh sb="36" eb="37">
      <t>ジョウ</t>
    </rPh>
    <rPh sb="39" eb="40">
      <t>エ</t>
    </rPh>
    <rPh sb="41" eb="42">
      <t>ガク</t>
    </rPh>
    <phoneticPr fontId="11"/>
  </si>
  <si>
    <r>
      <t>第１号様式の４</t>
    </r>
    <r>
      <rPr>
        <sz val="11"/>
        <color theme="1"/>
        <rFont val="游ゴシック"/>
        <family val="3"/>
        <charset val="128"/>
        <scheme val="minor"/>
      </rPr>
      <t>の３</t>
    </r>
    <r>
      <rPr>
        <sz val="11"/>
        <color theme="1"/>
        <rFont val="游ゴシック"/>
        <family val="2"/>
        <scheme val="minor"/>
      </rPr>
      <t>（第９条）</t>
    </r>
    <phoneticPr fontId="11"/>
  </si>
  <si>
    <t>省エネ改修（部分改修・省エネ基準）　補助対象事業費　内訳書</t>
    <rPh sb="0" eb="1">
      <t>ショウ</t>
    </rPh>
    <rPh sb="3" eb="5">
      <t>カイシュウ</t>
    </rPh>
    <rPh sb="6" eb="8">
      <t>ブブン</t>
    </rPh>
    <rPh sb="11" eb="12">
      <t>ショウ</t>
    </rPh>
    <rPh sb="14" eb="16">
      <t>キジュン</t>
    </rPh>
    <phoneticPr fontId="8"/>
  </si>
  <si>
    <r>
      <t xml:space="preserve">【共同住宅等】部分改修であって、省エネ基準に相当するもの
</t>
    </r>
    <r>
      <rPr>
        <sz val="8"/>
        <color theme="1"/>
        <rFont val="ＭＳ Ｐゴシック"/>
        <family val="3"/>
        <charset val="128"/>
      </rPr>
      <t>（改修に係る床面積に3,800円/㎡を乗じて得た額）</t>
    </r>
    <rPh sb="30" eb="32">
      <t>カイシュウ</t>
    </rPh>
    <rPh sb="33" eb="34">
      <t>カカ</t>
    </rPh>
    <rPh sb="35" eb="38">
      <t>ユカメンセキ</t>
    </rPh>
    <rPh sb="44" eb="45">
      <t>エン</t>
    </rPh>
    <rPh sb="48" eb="49">
      <t>ジョウ</t>
    </rPh>
    <rPh sb="51" eb="52">
      <t>エ</t>
    </rPh>
    <rPh sb="53" eb="54">
      <t>ガク</t>
    </rPh>
    <phoneticPr fontId="11"/>
  </si>
  <si>
    <r>
      <t xml:space="preserve">【マンション】部分改修であって、省エネ基準に相当するもの
</t>
    </r>
    <r>
      <rPr>
        <sz val="8"/>
        <color theme="1"/>
        <rFont val="ＭＳ Ｐゴシック"/>
        <family val="3"/>
        <charset val="128"/>
      </rPr>
      <t>（改修に係る床面積に5,600円/㎡を乗じて得た額）</t>
    </r>
    <rPh sb="30" eb="32">
      <t>カイシュウ</t>
    </rPh>
    <rPh sb="33" eb="34">
      <t>カカ</t>
    </rPh>
    <rPh sb="35" eb="38">
      <t>ユカメンセキ</t>
    </rPh>
    <rPh sb="44" eb="45">
      <t>エン</t>
    </rPh>
    <rPh sb="48" eb="49">
      <t>ジョウ</t>
    </rPh>
    <rPh sb="51" eb="52">
      <t>エ</t>
    </rPh>
    <rPh sb="53" eb="54">
      <t>ガク</t>
    </rPh>
    <phoneticPr fontId="11"/>
  </si>
  <si>
    <r>
      <t xml:space="preserve">要綱に基づく補助上限金額（⑥）
</t>
    </r>
    <r>
      <rPr>
        <sz val="9"/>
        <color theme="1"/>
        <rFont val="ＭＳ Ｐゴシック"/>
        <family val="3"/>
        <charset val="128"/>
      </rPr>
      <t>　※千円未満切捨て
　※該当する改修種別にチェックを入れてください。</t>
    </r>
    <rPh sb="32" eb="34">
      <t>カイシュウ</t>
    </rPh>
    <rPh sb="34" eb="36">
      <t>シュベツ</t>
    </rPh>
    <phoneticPr fontId="11"/>
  </si>
  <si>
    <t>省エネ改修（部分改修・ZEH水準）　補助対象事業費　内訳書</t>
    <rPh sb="0" eb="1">
      <t>ショウ</t>
    </rPh>
    <rPh sb="3" eb="5">
      <t>カイシュウ</t>
    </rPh>
    <rPh sb="6" eb="8">
      <t>ブブン</t>
    </rPh>
    <rPh sb="14" eb="16">
      <t>スイジュン</t>
    </rPh>
    <phoneticPr fontId="8"/>
  </si>
  <si>
    <r>
      <t xml:space="preserve">【共同住宅等】部分改修であって、ZEH水準に相当するもの
</t>
    </r>
    <r>
      <rPr>
        <sz val="8"/>
        <color theme="1"/>
        <rFont val="ＭＳ Ｐゴシック"/>
        <family val="3"/>
        <charset val="128"/>
      </rPr>
      <t>（改修に係る床面積に5,000円/㎡を乗じて得た額）</t>
    </r>
    <rPh sb="30" eb="32">
      <t>カイシュウ</t>
    </rPh>
    <rPh sb="33" eb="34">
      <t>カカ</t>
    </rPh>
    <rPh sb="35" eb="38">
      <t>ユカメンセキ</t>
    </rPh>
    <rPh sb="44" eb="45">
      <t>エン</t>
    </rPh>
    <rPh sb="48" eb="49">
      <t>ジョウ</t>
    </rPh>
    <rPh sb="51" eb="52">
      <t>エ</t>
    </rPh>
    <rPh sb="53" eb="54">
      <t>ガク</t>
    </rPh>
    <phoneticPr fontId="11"/>
  </si>
  <si>
    <r>
      <t xml:space="preserve">【マンション】部分改修であって、ZEH水準に相当するもの
</t>
    </r>
    <r>
      <rPr>
        <sz val="8"/>
        <color theme="1"/>
        <rFont val="ＭＳ Ｐゴシック"/>
        <family val="3"/>
        <charset val="128"/>
      </rPr>
      <t>（改修に係る床面積に7,400円/㎡を乗じて得た額）</t>
    </r>
    <rPh sb="30" eb="32">
      <t>カイシュウ</t>
    </rPh>
    <rPh sb="33" eb="34">
      <t>カカ</t>
    </rPh>
    <rPh sb="35" eb="38">
      <t>ユカメンセキ</t>
    </rPh>
    <rPh sb="44" eb="45">
      <t>エン</t>
    </rPh>
    <rPh sb="48" eb="49">
      <t>ジョウ</t>
    </rPh>
    <rPh sb="51" eb="52">
      <t>エ</t>
    </rPh>
    <rPh sb="53" eb="54">
      <t>ガク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</si>
</sst>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2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u/>
      <sz val="11"/>
      <color rgb="FFFF0000"/>
      <name val="ＭＳ Ｐゴシック"/>
      <family val="3"/>
      <charset val="128"/>
    </font>
    <font>
      <u/>
      <sz val="11"/>
      <color rgb="FFFF0000"/>
      <name val="ＭＳ Ｐ明朝"/>
      <family val="1"/>
      <charset val="128"/>
    </font>
    <font>
      <u/>
      <sz val="14"/>
      <color rgb="FFFF0000"/>
      <name val="ＭＳ Ｐゴシック"/>
      <family val="3"/>
      <charset val="128"/>
    </font>
    <font>
      <sz val="11"/>
      <name val="游ゴシック"/>
      <family val="2"/>
      <scheme val="minor"/>
    </font>
    <font>
      <sz val="11"/>
      <color theme="1"/>
      <name val="游ゴシック"/>
      <family val="3"/>
      <charset val="128"/>
      <scheme val="minor"/>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7">
    <xf numFmtId="0" fontId="0" fillId="0" borderId="0"/>
    <xf numFmtId="38" fontId="7" fillId="0" borderId="0" applyFont="0" applyFill="0" applyBorder="0" applyAlignment="0" applyProtection="0">
      <alignment vertical="center"/>
    </xf>
    <xf numFmtId="0" fontId="6" fillId="0" borderId="0">
      <alignment vertical="center"/>
    </xf>
    <xf numFmtId="38" fontId="9" fillId="0" borderId="0" applyFont="0" applyFill="0" applyBorder="0" applyAlignment="0" applyProtection="0">
      <alignment vertical="center"/>
    </xf>
    <xf numFmtId="0" fontId="5" fillId="0" borderId="0">
      <alignment vertical="center"/>
    </xf>
    <xf numFmtId="0" fontId="14" fillId="0" borderId="0"/>
    <xf numFmtId="38" fontId="14" fillId="0" borderId="0" applyFont="0" applyFill="0" applyBorder="0" applyAlignment="0" applyProtection="0"/>
  </cellStyleXfs>
  <cellXfs count="352">
    <xf numFmtId="0" fontId="0" fillId="0" borderId="0" xfId="0"/>
    <xf numFmtId="0" fontId="0" fillId="0" borderId="0" xfId="0" applyAlignment="1">
      <alignment vertical="center"/>
    </xf>
    <xf numFmtId="0" fontId="10" fillId="0" borderId="0" xfId="0" applyFont="1" applyAlignment="1">
      <alignment vertical="center"/>
    </xf>
    <xf numFmtId="38" fontId="10" fillId="0" borderId="0" xfId="1" applyFont="1">
      <alignment vertical="center"/>
    </xf>
    <xf numFmtId="38" fontId="10" fillId="0" borderId="38" xfId="1" applyFont="1" applyBorder="1">
      <alignment vertical="center"/>
    </xf>
    <xf numFmtId="38" fontId="10" fillId="0" borderId="46" xfId="1" applyFont="1" applyBorder="1">
      <alignment vertical="center"/>
    </xf>
    <xf numFmtId="38" fontId="10" fillId="0" borderId="21" xfId="1" applyFont="1" applyBorder="1">
      <alignment vertical="center"/>
    </xf>
    <xf numFmtId="38" fontId="10" fillId="0" borderId="9" xfId="1" applyFont="1" applyBorder="1" applyAlignment="1">
      <alignment horizontal="right" vertical="center" wrapText="1"/>
    </xf>
    <xf numFmtId="38" fontId="10" fillId="0" borderId="23" xfId="1" applyFont="1" applyBorder="1" applyAlignment="1">
      <alignment horizontal="right" vertical="center" wrapText="1"/>
    </xf>
    <xf numFmtId="0" fontId="10" fillId="0" borderId="0" xfId="0" applyFont="1" applyAlignment="1">
      <alignment horizontal="center" vertical="center"/>
    </xf>
    <xf numFmtId="38" fontId="10" fillId="0" borderId="0" xfId="1" applyFont="1" applyBorder="1">
      <alignment vertical="center"/>
    </xf>
    <xf numFmtId="0" fontId="10" fillId="0" borderId="0" xfId="0" applyFont="1" applyBorder="1" applyAlignment="1">
      <alignment vertical="center"/>
    </xf>
    <xf numFmtId="38" fontId="10" fillId="0" borderId="0" xfId="1" applyFont="1" applyBorder="1" applyAlignment="1">
      <alignment horizontal="center" vertical="center"/>
    </xf>
    <xf numFmtId="38" fontId="10" fillId="0" borderId="13" xfId="1" applyFont="1" applyBorder="1" applyAlignment="1">
      <alignment horizontal="right" vertical="center" wrapText="1"/>
    </xf>
    <xf numFmtId="0" fontId="10" fillId="0" borderId="15" xfId="0" applyFont="1" applyBorder="1" applyAlignment="1">
      <alignment horizontal="center" vertical="center" wrapText="1"/>
    </xf>
    <xf numFmtId="0" fontId="5" fillId="0" borderId="0" xfId="4">
      <alignment vertical="center"/>
    </xf>
    <xf numFmtId="0" fontId="5" fillId="4" borderId="23" xfId="4" applyFill="1" applyBorder="1">
      <alignment vertical="center"/>
    </xf>
    <xf numFmtId="0" fontId="5" fillId="0" borderId="25" xfId="4" applyBorder="1">
      <alignment vertical="center"/>
    </xf>
    <xf numFmtId="0" fontId="5" fillId="0" borderId="23" xfId="4" applyBorder="1">
      <alignment vertical="center"/>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5" xfId="0" applyFont="1" applyBorder="1" applyAlignment="1">
      <alignment horizontal="center" vertical="center" wrapText="1"/>
    </xf>
    <xf numFmtId="38" fontId="10" fillId="0" borderId="21" xfId="1" applyFont="1" applyBorder="1" applyAlignment="1">
      <alignment horizontal="center" vertical="center" wrapText="1"/>
    </xf>
    <xf numFmtId="0" fontId="10" fillId="3" borderId="22" xfId="0" applyFont="1" applyFill="1" applyBorder="1" applyAlignment="1" applyProtection="1">
      <alignment horizontal="center" vertical="center" wrapText="1"/>
      <protection locked="0"/>
    </xf>
    <xf numFmtId="0" fontId="10" fillId="0" borderId="8" xfId="0" applyFont="1" applyBorder="1" applyAlignment="1">
      <alignment horizontal="center" vertical="center" wrapText="1"/>
    </xf>
    <xf numFmtId="0" fontId="12" fillId="0" borderId="0" xfId="0" applyFont="1" applyAlignment="1">
      <alignment vertical="center"/>
    </xf>
    <xf numFmtId="0" fontId="14" fillId="0" borderId="0" xfId="0" applyFont="1" applyAlignment="1">
      <alignment vertical="center"/>
    </xf>
    <xf numFmtId="9" fontId="10" fillId="0" borderId="22" xfId="1" applyNumberFormat="1" applyFont="1" applyBorder="1">
      <alignment vertical="center"/>
    </xf>
    <xf numFmtId="9" fontId="10" fillId="0" borderId="0" xfId="0" applyNumberFormat="1" applyFont="1" applyAlignment="1">
      <alignment vertical="center"/>
    </xf>
    <xf numFmtId="0" fontId="10" fillId="0" borderId="51" xfId="0" applyFont="1" applyBorder="1" applyAlignment="1">
      <alignment horizontal="center" vertical="center" wrapText="1"/>
    </xf>
    <xf numFmtId="38" fontId="10" fillId="0" borderId="51" xfId="1" applyFont="1" applyBorder="1" applyAlignment="1">
      <alignment horizontal="center" vertical="center" wrapText="1"/>
    </xf>
    <xf numFmtId="0" fontId="10" fillId="3" borderId="51" xfId="0" applyFont="1" applyFill="1" applyBorder="1" applyAlignment="1" applyProtection="1">
      <alignment horizontal="center" vertical="center" wrapText="1"/>
      <protection locked="0"/>
    </xf>
    <xf numFmtId="0" fontId="10" fillId="6" borderId="52" xfId="0" applyFont="1" applyFill="1" applyBorder="1" applyAlignment="1">
      <alignment horizontal="center" vertical="center" wrapText="1"/>
    </xf>
    <xf numFmtId="0" fontId="10" fillId="0" borderId="40" xfId="0" applyFont="1" applyFill="1" applyBorder="1" applyAlignment="1">
      <alignment vertical="center" wrapText="1"/>
    </xf>
    <xf numFmtId="0" fontId="10" fillId="0" borderId="44" xfId="0" applyFont="1" applyFill="1" applyBorder="1" applyAlignment="1">
      <alignment vertical="center" wrapText="1"/>
    </xf>
    <xf numFmtId="38" fontId="15" fillId="0" borderId="0" xfId="1" applyFont="1">
      <alignment vertical="center"/>
    </xf>
    <xf numFmtId="0" fontId="10" fillId="0" borderId="53" xfId="0" applyFont="1" applyBorder="1" applyAlignment="1">
      <alignment horizontal="center" vertical="center" wrapText="1"/>
    </xf>
    <xf numFmtId="38" fontId="10" fillId="0" borderId="53" xfId="1" applyFont="1" applyBorder="1" applyAlignment="1">
      <alignment horizontal="center" vertical="center" wrapText="1"/>
    </xf>
    <xf numFmtId="0" fontId="10" fillId="3" borderId="53" xfId="0" applyFont="1" applyFill="1" applyBorder="1" applyAlignment="1" applyProtection="1">
      <alignment horizontal="center" vertical="center" wrapText="1"/>
      <protection locked="0"/>
    </xf>
    <xf numFmtId="0" fontId="10" fillId="6" borderId="54"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26" xfId="0" applyFont="1" applyFill="1" applyBorder="1" applyAlignment="1">
      <alignment vertical="center" wrapText="1"/>
    </xf>
    <xf numFmtId="0" fontId="10" fillId="6" borderId="9" xfId="0" applyFont="1" applyFill="1" applyBorder="1" applyAlignment="1">
      <alignment horizontal="center" vertical="center" wrapText="1"/>
    </xf>
    <xf numFmtId="0" fontId="10" fillId="0" borderId="55" xfId="0" applyFont="1" applyBorder="1" applyAlignment="1">
      <alignment horizontal="center" vertical="center" wrapText="1"/>
    </xf>
    <xf numFmtId="38" fontId="10" fillId="0" borderId="55" xfId="1" applyFont="1" applyBorder="1" applyAlignment="1">
      <alignment horizontal="center" vertical="center" wrapText="1"/>
    </xf>
    <xf numFmtId="0" fontId="10" fillId="3" borderId="55" xfId="0" applyFont="1" applyFill="1" applyBorder="1" applyAlignment="1" applyProtection="1">
      <alignment horizontal="center" vertical="center" wrapText="1"/>
      <protection locked="0"/>
    </xf>
    <xf numFmtId="0" fontId="10" fillId="6" borderId="56" xfId="0" applyFont="1" applyFill="1" applyBorder="1" applyAlignment="1">
      <alignment horizontal="center" vertical="center" wrapText="1"/>
    </xf>
    <xf numFmtId="176" fontId="10" fillId="3" borderId="55" xfId="1" applyNumberFormat="1" applyFont="1" applyFill="1" applyBorder="1" applyAlignment="1" applyProtection="1">
      <alignment horizontal="center" vertical="center" wrapText="1"/>
      <protection locked="0"/>
    </xf>
    <xf numFmtId="176" fontId="10" fillId="6" borderId="56" xfId="1" applyNumberFormat="1" applyFont="1" applyFill="1" applyBorder="1" applyAlignment="1" applyProtection="1">
      <alignment horizontal="center" vertical="center" wrapText="1"/>
      <protection locked="0"/>
    </xf>
    <xf numFmtId="0" fontId="10" fillId="0" borderId="38" xfId="0" applyFont="1" applyBorder="1" applyAlignment="1">
      <alignment vertical="center"/>
    </xf>
    <xf numFmtId="176" fontId="10" fillId="3" borderId="21" xfId="1" applyNumberFormat="1" applyFont="1" applyFill="1" applyBorder="1" applyAlignment="1" applyProtection="1">
      <alignment horizontal="center" vertical="center" wrapText="1"/>
      <protection locked="0"/>
    </xf>
    <xf numFmtId="176" fontId="10" fillId="6" borderId="9" xfId="1" applyNumberFormat="1" applyFont="1" applyFill="1" applyBorder="1" applyAlignment="1" applyProtection="1">
      <alignment horizontal="center" vertical="center" wrapText="1"/>
      <protection locked="0"/>
    </xf>
    <xf numFmtId="0" fontId="10" fillId="0" borderId="46" xfId="0" applyFont="1" applyBorder="1" applyAlignment="1">
      <alignment vertical="center"/>
    </xf>
    <xf numFmtId="176" fontId="10" fillId="3" borderId="46" xfId="1" applyNumberFormat="1" applyFont="1" applyFill="1" applyBorder="1" applyAlignment="1" applyProtection="1">
      <alignment horizontal="center" vertical="center" wrapText="1"/>
      <protection locked="0"/>
    </xf>
    <xf numFmtId="176" fontId="10" fillId="6" borderId="7" xfId="1" applyNumberFormat="1" applyFont="1" applyFill="1" applyBorder="1" applyAlignment="1" applyProtection="1">
      <alignment horizontal="center" vertical="center" wrapText="1"/>
      <protection locked="0"/>
    </xf>
    <xf numFmtId="0" fontId="10" fillId="0" borderId="58" xfId="0" applyFont="1" applyBorder="1" applyAlignment="1">
      <alignment horizontal="center" vertical="center" wrapText="1"/>
    </xf>
    <xf numFmtId="176" fontId="10" fillId="3" borderId="18" xfId="1" applyNumberFormat="1" applyFont="1" applyFill="1" applyBorder="1" applyAlignment="1" applyProtection="1">
      <alignment horizontal="center" vertical="center" wrapText="1"/>
      <protection locked="0"/>
    </xf>
    <xf numFmtId="176" fontId="10" fillId="6" borderId="20" xfId="1" applyNumberFormat="1" applyFont="1" applyFill="1" applyBorder="1" applyAlignment="1" applyProtection="1">
      <alignment horizontal="center" vertical="center" wrapText="1"/>
      <protection locked="0"/>
    </xf>
    <xf numFmtId="0" fontId="10" fillId="0" borderId="27" xfId="0" applyFont="1" applyFill="1" applyBorder="1" applyAlignment="1">
      <alignment vertical="center" wrapText="1"/>
    </xf>
    <xf numFmtId="0" fontId="10" fillId="0" borderId="31" xfId="0" applyFont="1" applyFill="1" applyBorder="1" applyAlignment="1">
      <alignment vertical="center" wrapText="1"/>
    </xf>
    <xf numFmtId="0" fontId="10" fillId="0" borderId="21" xfId="0" applyFont="1" applyBorder="1" applyAlignment="1">
      <alignment vertical="center"/>
    </xf>
    <xf numFmtId="38" fontId="10" fillId="4" borderId="35" xfId="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3" borderId="40" xfId="0" applyFont="1" applyFill="1" applyBorder="1" applyAlignment="1" applyProtection="1">
      <alignment horizontal="center" vertical="center" wrapText="1"/>
      <protection locked="0"/>
    </xf>
    <xf numFmtId="38" fontId="10" fillId="4" borderId="40" xfId="1" applyFont="1" applyFill="1" applyBorder="1" applyAlignment="1">
      <alignment horizontal="right" vertical="center" wrapText="1"/>
    </xf>
    <xf numFmtId="0" fontId="10" fillId="0" borderId="44" xfId="0" applyFont="1" applyFill="1" applyBorder="1" applyAlignment="1">
      <alignment horizontal="center" vertical="center" wrapText="1"/>
    </xf>
    <xf numFmtId="38" fontId="10" fillId="4" borderId="22" xfId="1" applyFont="1" applyFill="1" applyBorder="1" applyAlignment="1">
      <alignment horizontal="right" vertical="center" wrapText="1"/>
    </xf>
    <xf numFmtId="0" fontId="10" fillId="0" borderId="26" xfId="0" applyFont="1" applyFill="1" applyBorder="1" applyAlignment="1">
      <alignment horizontal="center" vertical="center" wrapText="1"/>
    </xf>
    <xf numFmtId="0" fontId="10" fillId="3" borderId="27" xfId="0" applyFont="1" applyFill="1" applyBorder="1" applyAlignment="1" applyProtection="1">
      <alignment horizontal="center" vertical="center" wrapText="1"/>
      <protection locked="0"/>
    </xf>
    <xf numFmtId="0" fontId="10" fillId="0" borderId="27" xfId="0" applyFont="1" applyBorder="1" applyAlignment="1">
      <alignment horizontal="center" vertical="center" wrapText="1"/>
    </xf>
    <xf numFmtId="38" fontId="10" fillId="4" borderId="27" xfId="1" applyFont="1" applyFill="1" applyBorder="1" applyAlignment="1">
      <alignment horizontal="right" vertical="center" wrapText="1"/>
    </xf>
    <xf numFmtId="0" fontId="10" fillId="0" borderId="62" xfId="0" applyFont="1" applyFill="1" applyBorder="1" applyAlignment="1">
      <alignment horizontal="center" vertical="center" wrapText="1"/>
    </xf>
    <xf numFmtId="0" fontId="10" fillId="0" borderId="0" xfId="0" applyFont="1" applyAlignment="1">
      <alignment horizontal="right" vertical="center"/>
    </xf>
    <xf numFmtId="0" fontId="10" fillId="0" borderId="47" xfId="0" applyFont="1" applyFill="1" applyBorder="1" applyAlignment="1">
      <alignment horizontal="center" vertical="center" wrapText="1"/>
    </xf>
    <xf numFmtId="38" fontId="10" fillId="7" borderId="38" xfId="1" applyFont="1" applyFill="1" applyBorder="1">
      <alignment vertical="center"/>
    </xf>
    <xf numFmtId="38" fontId="10" fillId="7" borderId="46" xfId="1" applyFont="1" applyFill="1" applyBorder="1">
      <alignment vertical="center"/>
    </xf>
    <xf numFmtId="38" fontId="10" fillId="7" borderId="21" xfId="1" applyFont="1" applyFill="1" applyBorder="1">
      <alignment vertical="center"/>
    </xf>
    <xf numFmtId="38" fontId="10" fillId="7" borderId="0" xfId="1" applyFont="1" applyFill="1" applyBorder="1">
      <alignment vertical="center"/>
    </xf>
    <xf numFmtId="38" fontId="12" fillId="0" borderId="0" xfId="1" applyFont="1">
      <alignment vertical="center"/>
    </xf>
    <xf numFmtId="38" fontId="10" fillId="0" borderId="52" xfId="1" applyFont="1" applyBorder="1" applyAlignment="1">
      <alignment horizontal="right" vertical="center" wrapText="1"/>
    </xf>
    <xf numFmtId="0" fontId="10" fillId="0" borderId="64" xfId="0" applyFont="1" applyBorder="1" applyAlignment="1">
      <alignment horizontal="center" vertical="center" wrapText="1"/>
    </xf>
    <xf numFmtId="38" fontId="10" fillId="0" borderId="0" xfId="0" applyNumberFormat="1" applyFont="1" applyAlignment="1">
      <alignment vertical="center"/>
    </xf>
    <xf numFmtId="3" fontId="10" fillId="0" borderId="4" xfId="0" applyNumberFormat="1" applyFont="1" applyBorder="1" applyAlignment="1">
      <alignment horizontal="right" vertical="center" wrapText="1"/>
    </xf>
    <xf numFmtId="3" fontId="10" fillId="0" borderId="7" xfId="0" applyNumberFormat="1" applyFont="1" applyBorder="1" applyAlignment="1">
      <alignment horizontal="right" vertical="center" wrapText="1"/>
    </xf>
    <xf numFmtId="38" fontId="10" fillId="0" borderId="0" xfId="0" applyNumberFormat="1" applyFont="1" applyBorder="1" applyAlignment="1">
      <alignment vertical="center"/>
    </xf>
    <xf numFmtId="0" fontId="12" fillId="0" borderId="0" xfId="0" applyFont="1" applyBorder="1" applyAlignment="1">
      <alignment vertical="center"/>
    </xf>
    <xf numFmtId="0" fontId="10" fillId="0" borderId="7" xfId="0" applyFont="1" applyBorder="1" applyAlignment="1">
      <alignment vertical="center"/>
    </xf>
    <xf numFmtId="0" fontId="17" fillId="0" borderId="0" xfId="0" applyFont="1" applyBorder="1" applyAlignment="1">
      <alignment vertical="center" wrapText="1"/>
    </xf>
    <xf numFmtId="49" fontId="10" fillId="0" borderId="0" xfId="0" applyNumberFormat="1" applyFont="1" applyBorder="1" applyAlignment="1" applyProtection="1">
      <alignment horizontal="center" vertical="center"/>
      <protection locked="0"/>
    </xf>
    <xf numFmtId="0" fontId="10" fillId="0" borderId="0" xfId="0" applyFont="1" applyAlignment="1">
      <alignment horizontal="left" vertical="top" wrapText="1"/>
    </xf>
    <xf numFmtId="0" fontId="13" fillId="0" borderId="0" xfId="0" applyFont="1" applyBorder="1" applyAlignment="1">
      <alignment horizontal="center" vertical="center"/>
    </xf>
    <xf numFmtId="0" fontId="10" fillId="0" borderId="4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2"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38" fontId="10" fillId="6" borderId="22" xfId="1" applyFont="1" applyFill="1" applyBorder="1" applyAlignment="1">
      <alignment horizontal="right" vertical="center" wrapText="1"/>
    </xf>
    <xf numFmtId="38" fontId="10" fillId="6" borderId="27" xfId="1" applyFont="1" applyFill="1" applyBorder="1" applyAlignment="1">
      <alignment horizontal="right" vertical="center" wrapText="1"/>
    </xf>
    <xf numFmtId="38" fontId="10" fillId="6" borderId="40" xfId="1" applyFont="1" applyFill="1" applyBorder="1" applyAlignment="1">
      <alignment horizontal="right" vertical="center" wrapText="1"/>
    </xf>
    <xf numFmtId="0" fontId="10" fillId="6" borderId="40" xfId="0" applyFont="1" applyFill="1" applyBorder="1" applyAlignment="1">
      <alignment vertical="center" wrapText="1"/>
    </xf>
    <xf numFmtId="0" fontId="10" fillId="6" borderId="22" xfId="0" applyFont="1" applyFill="1" applyBorder="1" applyAlignment="1">
      <alignment vertical="center" wrapText="1"/>
    </xf>
    <xf numFmtId="0" fontId="10" fillId="6" borderId="27" xfId="0" applyFont="1" applyFill="1" applyBorder="1" applyAlignment="1">
      <alignment vertical="center" wrapText="1"/>
    </xf>
    <xf numFmtId="0" fontId="10" fillId="6" borderId="8" xfId="0" applyFont="1" applyFill="1" applyBorder="1" applyAlignment="1">
      <alignment vertical="center" wrapText="1"/>
    </xf>
    <xf numFmtId="0" fontId="13" fillId="0" borderId="3" xfId="0" applyFont="1" applyBorder="1" applyAlignment="1">
      <alignment horizontal="center" vertical="center"/>
    </xf>
    <xf numFmtId="38" fontId="10" fillId="6" borderId="13" xfId="1" applyFont="1" applyFill="1" applyBorder="1" applyAlignment="1">
      <alignment horizontal="right" vertical="center" wrapText="1"/>
    </xf>
    <xf numFmtId="0" fontId="10" fillId="0" borderId="58" xfId="0" applyFont="1" applyFill="1" applyBorder="1" applyAlignment="1">
      <alignment vertical="center" wrapText="1"/>
    </xf>
    <xf numFmtId="0" fontId="10" fillId="0" borderId="8" xfId="0" applyFont="1" applyBorder="1" applyAlignment="1">
      <alignment horizontal="center" vertical="center" wrapText="1"/>
    </xf>
    <xf numFmtId="0" fontId="10" fillId="0" borderId="0" xfId="0" applyFont="1" applyAlignment="1">
      <alignment horizontal="left" vertical="top" wrapText="1"/>
    </xf>
    <xf numFmtId="0" fontId="10" fillId="6" borderId="42"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23" fillId="0" borderId="0" xfId="0" applyFont="1" applyAlignment="1">
      <alignment vertical="center"/>
    </xf>
    <xf numFmtId="38" fontId="24" fillId="0" borderId="0" xfId="1" applyFont="1">
      <alignment vertical="center"/>
    </xf>
    <xf numFmtId="38" fontId="23" fillId="0" borderId="0" xfId="1" applyFont="1">
      <alignment vertical="center"/>
    </xf>
    <xf numFmtId="0" fontId="23" fillId="0" borderId="0" xfId="0" applyFont="1" applyAlignment="1">
      <alignment horizontal="center" vertical="center"/>
    </xf>
    <xf numFmtId="9" fontId="23" fillId="0" borderId="22" xfId="1" applyNumberFormat="1" applyFont="1" applyBorder="1">
      <alignment vertical="center"/>
    </xf>
    <xf numFmtId="9" fontId="23" fillId="0" borderId="0" xfId="0" applyNumberFormat="1" applyFont="1" applyAlignment="1">
      <alignment vertical="center"/>
    </xf>
    <xf numFmtId="0" fontId="23" fillId="0" borderId="0" xfId="0" applyFont="1" applyBorder="1" applyAlignment="1">
      <alignment vertical="center"/>
    </xf>
    <xf numFmtId="38" fontId="23" fillId="0" borderId="38" xfId="1" applyFont="1" applyBorder="1">
      <alignment vertical="center"/>
    </xf>
    <xf numFmtId="38" fontId="23" fillId="0" borderId="46" xfId="1" applyFont="1" applyBorder="1">
      <alignment vertical="center"/>
    </xf>
    <xf numFmtId="38" fontId="23" fillId="0" borderId="21" xfId="1" applyFont="1" applyBorder="1">
      <alignment vertical="center"/>
    </xf>
    <xf numFmtId="0" fontId="23" fillId="0" borderId="38" xfId="0" applyFont="1" applyBorder="1" applyAlignment="1">
      <alignment vertical="center"/>
    </xf>
    <xf numFmtId="0" fontId="23" fillId="0" borderId="46" xfId="0" applyFont="1" applyBorder="1" applyAlignment="1">
      <alignment vertical="center"/>
    </xf>
    <xf numFmtId="0" fontId="23" fillId="0" borderId="21" xfId="0" applyFont="1" applyBorder="1" applyAlignment="1">
      <alignment vertical="center"/>
    </xf>
    <xf numFmtId="0" fontId="23" fillId="0" borderId="0" xfId="0" applyFont="1" applyAlignment="1">
      <alignment horizontal="right" vertical="center"/>
    </xf>
    <xf numFmtId="38" fontId="23" fillId="7" borderId="38" xfId="1" applyFont="1" applyFill="1" applyBorder="1">
      <alignment vertical="center"/>
    </xf>
    <xf numFmtId="38" fontId="23" fillId="7" borderId="46" xfId="1" applyFont="1" applyFill="1" applyBorder="1">
      <alignment vertical="center"/>
    </xf>
    <xf numFmtId="0" fontId="23" fillId="0" borderId="64" xfId="0" applyFont="1" applyBorder="1" applyAlignment="1">
      <alignment horizontal="center" vertical="center" wrapText="1"/>
    </xf>
    <xf numFmtId="38" fontId="23" fillId="0" borderId="63" xfId="1" applyFont="1" applyBorder="1" applyAlignment="1">
      <alignment horizontal="right" vertical="center" wrapText="1"/>
    </xf>
    <xf numFmtId="38" fontId="23" fillId="7" borderId="21" xfId="1" applyFont="1" applyFill="1" applyBorder="1">
      <alignment vertical="center"/>
    </xf>
    <xf numFmtId="38" fontId="23" fillId="0" borderId="0" xfId="0" applyNumberFormat="1" applyFont="1" applyAlignment="1">
      <alignment vertical="center"/>
    </xf>
    <xf numFmtId="0" fontId="23" fillId="0" borderId="11" xfId="0" applyFont="1" applyBorder="1" applyAlignment="1">
      <alignment horizontal="center" vertical="center" wrapText="1"/>
    </xf>
    <xf numFmtId="38" fontId="23" fillId="0" borderId="10" xfId="1" applyFont="1" applyBorder="1" applyAlignment="1">
      <alignment horizontal="right" vertical="center" wrapText="1"/>
    </xf>
    <xf numFmtId="38" fontId="23" fillId="7" borderId="0" xfId="1" applyFont="1" applyFill="1" applyBorder="1">
      <alignment vertical="center"/>
    </xf>
    <xf numFmtId="0" fontId="23" fillId="0" borderId="25" xfId="0" applyFont="1" applyBorder="1" applyAlignment="1">
      <alignment horizontal="center" vertical="center" wrapText="1"/>
    </xf>
    <xf numFmtId="38" fontId="23" fillId="0" borderId="24" xfId="1" applyFont="1" applyBorder="1" applyAlignment="1">
      <alignment horizontal="right" vertical="center" wrapText="1"/>
    </xf>
    <xf numFmtId="38" fontId="23" fillId="0" borderId="0" xfId="1" applyFont="1" applyBorder="1">
      <alignment vertical="center"/>
    </xf>
    <xf numFmtId="38" fontId="23" fillId="0" borderId="0" xfId="0" applyNumberFormat="1" applyFont="1" applyBorder="1" applyAlignment="1">
      <alignment vertical="center"/>
    </xf>
    <xf numFmtId="49" fontId="23" fillId="0" borderId="0" xfId="0" applyNumberFormat="1" applyFont="1" applyBorder="1" applyAlignment="1" applyProtection="1">
      <alignment horizontal="center" vertical="center"/>
      <protection locked="0"/>
    </xf>
    <xf numFmtId="38" fontId="23" fillId="0" borderId="0" xfId="1" applyFont="1" applyBorder="1" applyAlignment="1">
      <alignment horizontal="center" vertical="center"/>
    </xf>
    <xf numFmtId="12" fontId="10" fillId="0" borderId="0" xfId="0" applyNumberFormat="1" applyFont="1" applyAlignment="1">
      <alignment vertical="center"/>
    </xf>
    <xf numFmtId="0" fontId="26" fillId="0" borderId="0" xfId="0" applyFont="1" applyAlignment="1">
      <alignment vertical="center"/>
    </xf>
    <xf numFmtId="0" fontId="10" fillId="0" borderId="8" xfId="0" applyFont="1" applyBorder="1" applyAlignment="1">
      <alignment horizontal="center" vertical="center" wrapText="1"/>
    </xf>
    <xf numFmtId="38" fontId="10" fillId="4" borderId="7" xfId="1" applyFont="1" applyFill="1" applyBorder="1" applyAlignment="1">
      <alignment horizontal="center" vertical="center" wrapText="1"/>
    </xf>
    <xf numFmtId="0" fontId="10" fillId="4" borderId="0" xfId="0" applyFont="1" applyFill="1" applyBorder="1" applyAlignment="1">
      <alignment horizontal="center" vertical="center" wrapText="1"/>
    </xf>
    <xf numFmtId="38" fontId="10" fillId="0" borderId="55" xfId="1" applyFont="1" applyBorder="1">
      <alignment vertical="center"/>
    </xf>
    <xf numFmtId="38" fontId="10" fillId="0" borderId="53" xfId="1" applyFont="1" applyBorder="1">
      <alignment vertical="center"/>
    </xf>
    <xf numFmtId="38" fontId="10" fillId="0" borderId="77" xfId="1" applyFont="1" applyBorder="1">
      <alignment vertical="center"/>
    </xf>
    <xf numFmtId="38" fontId="10" fillId="0" borderId="78" xfId="1" applyFont="1" applyBorder="1" applyAlignment="1">
      <alignment horizontal="center" vertical="center" wrapText="1"/>
    </xf>
    <xf numFmtId="38" fontId="10" fillId="0" borderId="77" xfId="1" applyFont="1" applyBorder="1" applyAlignment="1">
      <alignment horizontal="center" vertical="center" wrapText="1"/>
    </xf>
    <xf numFmtId="0" fontId="10" fillId="0" borderId="8" xfId="0" applyFont="1" applyBorder="1" applyAlignment="1">
      <alignment horizontal="center" vertical="center" wrapText="1"/>
    </xf>
    <xf numFmtId="38" fontId="10" fillId="4" borderId="0" xfId="1" applyFont="1" applyFill="1" applyBorder="1" applyAlignment="1">
      <alignment horizontal="center" vertical="center" wrapText="1"/>
    </xf>
    <xf numFmtId="38" fontId="10" fillId="4" borderId="73" xfId="1" applyFont="1" applyFill="1" applyBorder="1" applyAlignment="1">
      <alignment horizontal="center" vertical="center" wrapText="1"/>
    </xf>
    <xf numFmtId="0" fontId="27" fillId="0" borderId="22" xfId="0" applyFont="1" applyBorder="1" applyAlignment="1">
      <alignmen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40" xfId="0" applyFont="1" applyBorder="1" applyAlignment="1">
      <alignment horizontal="center" vertical="center" wrapText="1"/>
    </xf>
    <xf numFmtId="0" fontId="10" fillId="0" borderId="22" xfId="0" applyFont="1" applyBorder="1" applyAlignment="1">
      <alignment horizontal="center" vertical="center" wrapText="1"/>
    </xf>
    <xf numFmtId="0" fontId="10" fillId="3" borderId="21" xfId="0" applyFont="1" applyFill="1" applyBorder="1" applyAlignment="1" applyProtection="1">
      <alignment horizontal="center" vertical="center" wrapText="1"/>
      <protection locked="0"/>
    </xf>
    <xf numFmtId="0" fontId="10" fillId="0" borderId="21" xfId="0" applyFont="1" applyBorder="1" applyAlignment="1">
      <alignment horizontal="center" vertical="center" wrapText="1"/>
    </xf>
    <xf numFmtId="0" fontId="10" fillId="6" borderId="22" xfId="0" applyFont="1" applyFill="1" applyBorder="1" applyAlignment="1">
      <alignment horizontal="center" vertical="center" wrapText="1"/>
    </xf>
    <xf numFmtId="0" fontId="10" fillId="0" borderId="8" xfId="0" applyFont="1" applyBorder="1" applyAlignment="1">
      <alignment horizontal="center" vertical="center" wrapText="1"/>
    </xf>
    <xf numFmtId="0" fontId="2" fillId="0" borderId="0" xfId="4" applyFont="1">
      <alignment vertical="center"/>
    </xf>
    <xf numFmtId="0" fontId="27" fillId="0" borderId="0" xfId="4" applyFont="1">
      <alignment vertical="center"/>
    </xf>
    <xf numFmtId="0" fontId="27" fillId="0" borderId="22" xfId="4" applyFont="1" applyBorder="1">
      <alignment vertical="center"/>
    </xf>
    <xf numFmtId="0" fontId="27" fillId="0" borderId="22" xfId="4" applyFont="1" applyBorder="1" applyAlignment="1">
      <alignment vertical="center" wrapText="1"/>
    </xf>
    <xf numFmtId="0" fontId="0" fillId="0" borderId="0" xfId="0" applyFont="1" applyAlignment="1">
      <alignment vertical="center"/>
    </xf>
    <xf numFmtId="0" fontId="27" fillId="0" borderId="22" xfId="0" applyFont="1" applyBorder="1" applyAlignment="1">
      <alignment vertical="center"/>
    </xf>
    <xf numFmtId="0" fontId="27" fillId="4" borderId="23" xfId="0" applyFont="1" applyFill="1" applyBorder="1" applyAlignment="1">
      <alignment vertical="center"/>
    </xf>
    <xf numFmtId="0" fontId="27" fillId="0" borderId="25" xfId="0" applyFont="1" applyBorder="1" applyAlignment="1">
      <alignment vertical="center"/>
    </xf>
    <xf numFmtId="0" fontId="27" fillId="0" borderId="23" xfId="0" applyFont="1" applyBorder="1" applyAlignment="1">
      <alignment vertical="center"/>
    </xf>
    <xf numFmtId="0" fontId="27" fillId="0" borderId="0" xfId="0" applyFont="1" applyAlignment="1">
      <alignment vertical="center"/>
    </xf>
    <xf numFmtId="0" fontId="10" fillId="4" borderId="15"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4" borderId="65" xfId="0" applyFont="1" applyFill="1" applyBorder="1" applyAlignment="1">
      <alignment horizontal="center" vertical="center" wrapText="1"/>
    </xf>
    <xf numFmtId="0" fontId="10" fillId="0" borderId="5" xfId="0" applyFont="1" applyBorder="1" applyAlignment="1">
      <alignment vertical="center"/>
    </xf>
    <xf numFmtId="0" fontId="10" fillId="0" borderId="6" xfId="0" applyFont="1" applyBorder="1" applyAlignment="1">
      <alignment vertical="center"/>
    </xf>
    <xf numFmtId="0" fontId="10" fillId="0" borderId="0" xfId="0" applyFont="1" applyFill="1" applyBorder="1" applyAlignment="1">
      <alignment vertical="center" wrapText="1"/>
    </xf>
    <xf numFmtId="0" fontId="10" fillId="4" borderId="8" xfId="0" applyFont="1" applyFill="1" applyBorder="1" applyAlignment="1">
      <alignment vertical="center" wrapText="1"/>
    </xf>
    <xf numFmtId="0" fontId="10" fillId="0" borderId="10" xfId="0" applyFont="1" applyFill="1" applyBorder="1" applyAlignment="1">
      <alignment vertical="center" wrapText="1"/>
    </xf>
    <xf numFmtId="0" fontId="17" fillId="0" borderId="10" xfId="0" applyFont="1" applyBorder="1" applyAlignment="1">
      <alignment vertical="center" wrapText="1"/>
    </xf>
    <xf numFmtId="177" fontId="10" fillId="4" borderId="11" xfId="0" applyNumberFormat="1" applyFont="1" applyFill="1" applyBorder="1" applyAlignment="1">
      <alignment vertical="center" wrapText="1"/>
    </xf>
    <xf numFmtId="0" fontId="10" fillId="0" borderId="24" xfId="0" applyFont="1" applyBorder="1" applyAlignment="1">
      <alignment vertical="center"/>
    </xf>
    <xf numFmtId="0" fontId="10" fillId="0" borderId="25" xfId="0" applyFont="1" applyBorder="1" applyAlignment="1">
      <alignment vertical="center"/>
    </xf>
    <xf numFmtId="38" fontId="10" fillId="6" borderId="14" xfId="1" applyFont="1" applyFill="1" applyBorder="1" applyAlignment="1">
      <alignment horizontal="right" vertical="center" wrapText="1"/>
    </xf>
    <xf numFmtId="0" fontId="10" fillId="0" borderId="74" xfId="0" applyFont="1" applyBorder="1" applyAlignment="1">
      <alignment horizontal="center" vertical="center" wrapText="1"/>
    </xf>
    <xf numFmtId="0" fontId="10" fillId="6" borderId="42" xfId="0" applyFont="1" applyFill="1" applyBorder="1" applyAlignment="1">
      <alignment horizontal="justify" vertical="center" wrapText="1"/>
    </xf>
    <xf numFmtId="0" fontId="10" fillId="6" borderId="23" xfId="0" applyFont="1" applyFill="1" applyBorder="1" applyAlignment="1">
      <alignment horizontal="justify" vertical="center" wrapText="1"/>
    </xf>
    <xf numFmtId="0" fontId="10" fillId="6" borderId="27" xfId="0" applyFont="1" applyFill="1" applyBorder="1" applyAlignment="1">
      <alignment horizontal="left" vertical="center" wrapText="1"/>
    </xf>
    <xf numFmtId="0" fontId="10" fillId="6" borderId="28" xfId="0" applyFont="1" applyFill="1" applyBorder="1" applyAlignment="1">
      <alignment horizontal="justify" vertical="center" wrapText="1"/>
    </xf>
    <xf numFmtId="0" fontId="5" fillId="0" borderId="23" xfId="4" applyBorder="1" applyAlignment="1">
      <alignment horizontal="center" vertical="center"/>
    </xf>
    <xf numFmtId="0" fontId="5" fillId="0" borderId="25" xfId="4" applyBorder="1" applyAlignment="1">
      <alignment horizontal="center" vertical="center"/>
    </xf>
    <xf numFmtId="0" fontId="3" fillId="0" borderId="5" xfId="4" applyFont="1" applyBorder="1" applyAlignment="1">
      <alignment horizontal="left" vertical="top" wrapText="1"/>
    </xf>
    <xf numFmtId="0" fontId="4" fillId="0" borderId="5" xfId="4" applyFont="1" applyBorder="1" applyAlignment="1">
      <alignment horizontal="left" vertical="top" wrapText="1"/>
    </xf>
    <xf numFmtId="0" fontId="27" fillId="0" borderId="23" xfId="0" applyFont="1" applyBorder="1" applyAlignment="1">
      <alignment horizontal="center" vertical="center"/>
    </xf>
    <xf numFmtId="0" fontId="27" fillId="0" borderId="25" xfId="0" applyFont="1" applyBorder="1" applyAlignment="1">
      <alignment horizontal="center" vertical="center"/>
    </xf>
    <xf numFmtId="0" fontId="27" fillId="0" borderId="5" xfId="0" applyFont="1" applyBorder="1" applyAlignment="1">
      <alignment horizontal="left" vertical="top" wrapText="1"/>
    </xf>
    <xf numFmtId="9" fontId="13" fillId="5" borderId="49" xfId="0" applyNumberFormat="1" applyFont="1" applyFill="1" applyBorder="1" applyAlignment="1">
      <alignment horizontal="center" vertical="center"/>
    </xf>
    <xf numFmtId="9" fontId="13" fillId="5" borderId="50" xfId="0" applyNumberFormat="1" applyFont="1" applyFill="1" applyBorder="1" applyAlignment="1">
      <alignment horizontal="center" vertical="center"/>
    </xf>
    <xf numFmtId="9" fontId="10" fillId="0" borderId="22" xfId="1" applyNumberFormat="1" applyFont="1" applyBorder="1" applyAlignment="1">
      <alignment horizontal="right" vertical="center"/>
    </xf>
    <xf numFmtId="0" fontId="10" fillId="2" borderId="6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wrapText="1"/>
    </xf>
    <xf numFmtId="0" fontId="10" fillId="0" borderId="9" xfId="0" applyFont="1" applyBorder="1" applyAlignment="1">
      <alignment horizontal="left" vertical="center" wrapText="1"/>
    </xf>
    <xf numFmtId="0" fontId="10" fillId="0" borderId="11" xfId="0" applyFont="1" applyBorder="1" applyAlignment="1">
      <alignment horizontal="left" vertical="center" wrapText="1"/>
    </xf>
    <xf numFmtId="38" fontId="10" fillId="0" borderId="56" xfId="1" applyFont="1" applyFill="1" applyBorder="1" applyAlignment="1">
      <alignment horizontal="right" vertical="center"/>
    </xf>
    <xf numFmtId="38" fontId="10" fillId="0" borderId="57" xfId="1" applyFont="1" applyFill="1" applyBorder="1" applyAlignment="1">
      <alignment horizontal="right" vertical="center"/>
    </xf>
    <xf numFmtId="38" fontId="10" fillId="0" borderId="9" xfId="1" applyFont="1" applyFill="1" applyBorder="1" applyAlignment="1">
      <alignment horizontal="right" vertical="center"/>
    </xf>
    <xf numFmtId="38" fontId="10" fillId="0" borderId="11" xfId="1" applyFont="1" applyFill="1" applyBorder="1" applyAlignment="1">
      <alignment horizontal="right" vertical="center"/>
    </xf>
    <xf numFmtId="0" fontId="10" fillId="0" borderId="4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0" xfId="0" applyFont="1" applyBorder="1" applyAlignment="1">
      <alignment horizontal="justify" vertical="center" wrapText="1"/>
    </xf>
    <xf numFmtId="0" fontId="10" fillId="0" borderId="22" xfId="0" applyFont="1" applyBorder="1" applyAlignment="1">
      <alignment horizontal="justify" vertical="center" wrapText="1"/>
    </xf>
    <xf numFmtId="0" fontId="10" fillId="2" borderId="71" xfId="0" applyFont="1" applyFill="1" applyBorder="1" applyAlignment="1">
      <alignment horizontal="center" vertical="center" wrapText="1"/>
    </xf>
    <xf numFmtId="0" fontId="10" fillId="2" borderId="72"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0" borderId="39" xfId="0" applyFont="1" applyBorder="1" applyAlignment="1">
      <alignment horizontal="center" vertical="center" textRotation="255" wrapText="1"/>
    </xf>
    <xf numFmtId="0" fontId="10" fillId="0" borderId="45" xfId="0" applyFont="1" applyBorder="1" applyAlignment="1">
      <alignment horizontal="center" vertical="center" textRotation="255" wrapText="1"/>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4" xfId="0" applyFont="1" applyFill="1" applyBorder="1" applyAlignment="1">
      <alignment horizontal="center" vertical="center" wrapText="1"/>
    </xf>
    <xf numFmtId="38" fontId="10" fillId="0" borderId="20" xfId="1" applyFont="1" applyFill="1" applyBorder="1" applyAlignment="1">
      <alignment horizontal="right" vertical="center"/>
    </xf>
    <xf numFmtId="38" fontId="10" fillId="0" borderId="18" xfId="1" applyFont="1" applyFill="1" applyBorder="1" applyAlignment="1">
      <alignment horizontal="right" vertical="center"/>
    </xf>
    <xf numFmtId="0" fontId="10" fillId="6" borderId="66" xfId="0" applyFont="1" applyFill="1" applyBorder="1" applyAlignment="1">
      <alignment horizontal="center" vertical="center"/>
    </xf>
    <xf numFmtId="0" fontId="13" fillId="6" borderId="13" xfId="0" applyFont="1" applyFill="1" applyBorder="1" applyAlignment="1">
      <alignment horizontal="center" vertical="center"/>
    </xf>
    <xf numFmtId="0" fontId="13" fillId="6" borderId="15" xfId="0" applyFont="1" applyFill="1" applyBorder="1" applyAlignment="1">
      <alignment horizontal="center" vertical="center"/>
    </xf>
    <xf numFmtId="9" fontId="13" fillId="6" borderId="13" xfId="0" quotePrefix="1" applyNumberFormat="1" applyFont="1" applyFill="1" applyBorder="1" applyAlignment="1">
      <alignment horizontal="center" vertical="center"/>
    </xf>
    <xf numFmtId="9" fontId="13" fillId="6" borderId="15" xfId="0" quotePrefix="1" applyNumberFormat="1" applyFont="1" applyFill="1" applyBorder="1" applyAlignment="1">
      <alignment horizontal="center" vertical="center"/>
    </xf>
    <xf numFmtId="9" fontId="13" fillId="6" borderId="1" xfId="0" quotePrefix="1" applyNumberFormat="1" applyFont="1" applyFill="1" applyBorder="1" applyAlignment="1">
      <alignment horizontal="center" vertical="center"/>
    </xf>
    <xf numFmtId="9" fontId="13" fillId="6" borderId="67" xfId="0" quotePrefix="1" applyNumberFormat="1" applyFont="1" applyFill="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 xfId="0" applyFont="1" applyBorder="1" applyAlignment="1">
      <alignment horizontal="center" vertical="center"/>
    </xf>
    <xf numFmtId="0" fontId="13" fillId="0" borderId="67" xfId="0" applyFont="1" applyBorder="1" applyAlignment="1">
      <alignment horizontal="center" vertical="center"/>
    </xf>
    <xf numFmtId="0" fontId="21" fillId="0" borderId="66" xfId="0" applyFont="1" applyBorder="1" applyAlignment="1">
      <alignment horizontal="center" vertical="center"/>
    </xf>
    <xf numFmtId="0" fontId="10" fillId="0" borderId="66" xfId="0" applyFont="1" applyBorder="1" applyAlignment="1">
      <alignment horizontal="center" vertical="center"/>
    </xf>
    <xf numFmtId="0" fontId="10" fillId="0" borderId="0" xfId="0" applyFont="1" applyAlignment="1">
      <alignment horizontal="left"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38" fontId="10" fillId="0" borderId="46" xfId="1" applyFont="1" applyBorder="1" applyAlignment="1">
      <alignment horizontal="right"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38" fontId="10" fillId="0" borderId="23" xfId="1" applyFont="1" applyBorder="1" applyAlignment="1">
      <alignment horizontal="right" vertical="center"/>
    </xf>
    <xf numFmtId="38" fontId="10" fillId="0" borderId="25" xfId="1" applyFont="1" applyBorder="1" applyAlignment="1">
      <alignment horizontal="right" vertical="center"/>
    </xf>
    <xf numFmtId="0" fontId="10" fillId="3" borderId="38" xfId="0" applyFont="1" applyFill="1" applyBorder="1" applyAlignment="1" applyProtection="1">
      <alignment horizontal="center" vertical="center" wrapText="1"/>
      <protection locked="0"/>
    </xf>
    <xf numFmtId="0" fontId="10" fillId="3" borderId="46" xfId="0" applyFont="1" applyFill="1" applyBorder="1" applyAlignment="1" applyProtection="1">
      <alignment horizontal="center" vertical="center" wrapText="1"/>
      <protection locked="0"/>
    </xf>
    <xf numFmtId="0" fontId="10" fillId="3" borderId="21"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38" xfId="0" applyFont="1" applyBorder="1" applyAlignment="1">
      <alignment horizontal="center" vertical="center" wrapText="1"/>
    </xf>
    <xf numFmtId="0" fontId="10" fillId="0" borderId="21" xfId="0" applyFont="1" applyBorder="1" applyAlignment="1">
      <alignment horizontal="center" vertical="center" wrapText="1"/>
    </xf>
    <xf numFmtId="38" fontId="10" fillId="6" borderId="38" xfId="1" applyFont="1" applyFill="1" applyBorder="1" applyAlignment="1">
      <alignment horizontal="right" vertical="center" wrapText="1"/>
    </xf>
    <xf numFmtId="38" fontId="10" fillId="6" borderId="46" xfId="1" applyFont="1" applyFill="1" applyBorder="1" applyAlignment="1">
      <alignment horizontal="right" vertical="center" wrapText="1"/>
    </xf>
    <xf numFmtId="38" fontId="10" fillId="6" borderId="21" xfId="1" applyFont="1" applyFill="1" applyBorder="1" applyAlignment="1">
      <alignment horizontal="right" vertical="center" wrapText="1"/>
    </xf>
    <xf numFmtId="0" fontId="10" fillId="0" borderId="61" xfId="0" applyFont="1" applyFill="1" applyBorder="1" applyAlignment="1">
      <alignment horizontal="center" vertical="center" wrapText="1"/>
    </xf>
    <xf numFmtId="0" fontId="10" fillId="0" borderId="37" xfId="0" applyFont="1" applyFill="1" applyBorder="1" applyAlignment="1">
      <alignment horizontal="center" vertical="center" wrapText="1"/>
    </xf>
    <xf numFmtId="38" fontId="10" fillId="4" borderId="38" xfId="1" applyFont="1" applyFill="1" applyBorder="1" applyAlignment="1">
      <alignment horizontal="right" vertical="center" wrapText="1"/>
    </xf>
    <xf numFmtId="38" fontId="10" fillId="4" borderId="46" xfId="1" applyFont="1" applyFill="1" applyBorder="1" applyAlignment="1">
      <alignment horizontal="right" vertical="center" wrapText="1"/>
    </xf>
    <xf numFmtId="38" fontId="10" fillId="4" borderId="21" xfId="1" applyFont="1" applyFill="1" applyBorder="1" applyAlignment="1">
      <alignment horizontal="right" vertical="center" wrapText="1"/>
    </xf>
    <xf numFmtId="0" fontId="10" fillId="6" borderId="22" xfId="0" applyFont="1" applyFill="1" applyBorder="1" applyAlignment="1">
      <alignment horizontal="center" vertical="center" wrapText="1"/>
    </xf>
    <xf numFmtId="0" fontId="10" fillId="0" borderId="0" xfId="0" applyFont="1" applyAlignment="1">
      <alignment horizontal="left" vertical="top" wrapText="1"/>
    </xf>
    <xf numFmtId="0" fontId="10" fillId="0" borderId="23"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23"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52" xfId="0" applyFont="1" applyBorder="1" applyAlignment="1">
      <alignment horizontal="left" vertical="center" wrapText="1"/>
    </xf>
    <xf numFmtId="0" fontId="10" fillId="0" borderId="63" xfId="0" applyFont="1" applyBorder="1" applyAlignment="1">
      <alignment horizontal="left" vertical="center" wrapText="1"/>
    </xf>
    <xf numFmtId="0" fontId="10" fillId="0" borderId="5" xfId="0" applyFont="1" applyBorder="1" applyAlignment="1">
      <alignment horizontal="left" vertical="center" wrapText="1"/>
    </xf>
    <xf numFmtId="0" fontId="10" fillId="0" borderId="64" xfId="0" applyFont="1" applyBorder="1" applyAlignment="1">
      <alignment horizontal="left" vertical="center" wrapText="1"/>
    </xf>
    <xf numFmtId="38" fontId="10" fillId="0" borderId="17" xfId="1" applyFont="1" applyFill="1" applyBorder="1" applyAlignment="1" applyProtection="1">
      <alignment horizontal="center" vertical="center" wrapText="1"/>
      <protection locked="0"/>
    </xf>
    <xf numFmtId="38" fontId="10" fillId="0" borderId="2" xfId="1" applyFont="1" applyFill="1" applyBorder="1" applyAlignment="1" applyProtection="1">
      <alignment horizontal="center" vertical="center" wrapText="1"/>
      <protection locked="0"/>
    </xf>
    <xf numFmtId="38" fontId="10" fillId="0" borderId="16" xfId="1" applyFont="1" applyFill="1" applyBorder="1" applyAlignment="1" applyProtection="1">
      <alignment horizontal="center" vertical="center" wrapText="1"/>
      <protection locked="0"/>
    </xf>
    <xf numFmtId="38" fontId="10" fillId="0" borderId="7" xfId="1" applyFont="1" applyFill="1" applyBorder="1" applyAlignment="1" applyProtection="1">
      <alignment horizontal="center" vertical="center" wrapText="1"/>
      <protection locked="0"/>
    </xf>
    <xf numFmtId="38" fontId="10" fillId="0" borderId="0" xfId="1" applyFont="1" applyFill="1" applyBorder="1" applyAlignment="1" applyProtection="1">
      <alignment horizontal="center" vertical="center" wrapText="1"/>
      <protection locked="0"/>
    </xf>
    <xf numFmtId="38" fontId="10" fillId="0" borderId="8" xfId="1" applyFont="1" applyFill="1" applyBorder="1" applyAlignment="1" applyProtection="1">
      <alignment horizontal="center" vertical="center" wrapText="1"/>
      <protection locked="0"/>
    </xf>
    <xf numFmtId="38" fontId="10" fillId="0" borderId="20" xfId="1" applyFont="1" applyFill="1" applyBorder="1" applyAlignment="1" applyProtection="1">
      <alignment horizontal="center" vertical="center" wrapText="1"/>
      <protection locked="0"/>
    </xf>
    <xf numFmtId="38" fontId="10" fillId="0" borderId="19" xfId="1" applyFont="1" applyFill="1" applyBorder="1" applyAlignment="1" applyProtection="1">
      <alignment horizontal="center" vertical="center" wrapText="1"/>
      <protection locked="0"/>
    </xf>
    <xf numFmtId="38" fontId="10" fillId="0" borderId="18" xfId="1" applyFont="1" applyFill="1" applyBorder="1" applyAlignment="1" applyProtection="1">
      <alignment horizontal="center" vertical="center" wrapText="1"/>
      <protection locked="0"/>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10" fillId="0" borderId="59" xfId="0" applyFont="1" applyBorder="1" applyAlignment="1">
      <alignment horizontal="center" vertical="center" textRotation="255" wrapText="1"/>
    </xf>
    <xf numFmtId="0" fontId="10" fillId="0" borderId="3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0" xfId="0" applyFont="1" applyFill="1" applyBorder="1" applyAlignment="1">
      <alignment horizontal="center" vertical="center" wrapText="1"/>
    </xf>
    <xf numFmtId="38" fontId="10" fillId="0" borderId="42" xfId="1" applyFont="1" applyBorder="1" applyAlignment="1">
      <alignment horizontal="right" vertical="center"/>
    </xf>
    <xf numFmtId="38" fontId="10" fillId="0" borderId="43" xfId="1" applyFont="1" applyBorder="1" applyAlignment="1">
      <alignment horizontal="right"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9" fillId="0" borderId="23" xfId="0" applyFont="1" applyBorder="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19" fillId="0" borderId="28"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74" xfId="0" applyFont="1" applyBorder="1" applyAlignment="1">
      <alignment horizontal="left" vertical="center" wrapText="1"/>
    </xf>
    <xf numFmtId="0" fontId="10" fillId="0" borderId="42" xfId="0" applyFont="1" applyBorder="1" applyAlignment="1">
      <alignment vertical="center" wrapText="1"/>
    </xf>
    <xf numFmtId="0" fontId="10" fillId="0" borderId="76" xfId="0" applyFont="1" applyBorder="1" applyAlignment="1">
      <alignment vertical="center" wrapText="1"/>
    </xf>
    <xf numFmtId="0" fontId="10" fillId="0" borderId="43" xfId="0" applyFont="1" applyBorder="1" applyAlignment="1">
      <alignment vertical="center" wrapText="1"/>
    </xf>
    <xf numFmtId="38" fontId="10" fillId="3" borderId="28" xfId="1" applyFont="1" applyFill="1" applyBorder="1" applyAlignment="1" applyProtection="1">
      <alignment horizontal="right" vertical="center" wrapText="1"/>
      <protection locked="0"/>
    </xf>
    <xf numFmtId="38" fontId="10" fillId="3" borderId="30" xfId="1" applyFont="1" applyFill="1" applyBorder="1" applyAlignment="1" applyProtection="1">
      <alignment horizontal="right" vertical="center" wrapText="1"/>
      <protection locked="0"/>
    </xf>
    <xf numFmtId="38" fontId="10" fillId="3" borderId="42" xfId="1" applyFont="1" applyFill="1" applyBorder="1" applyAlignment="1" applyProtection="1">
      <alignment horizontal="right" vertical="center" wrapText="1"/>
      <protection locked="0"/>
    </xf>
    <xf numFmtId="38" fontId="10" fillId="3" borderId="43" xfId="1" applyFont="1" applyFill="1" applyBorder="1" applyAlignment="1" applyProtection="1">
      <alignment horizontal="right" vertical="center" wrapText="1"/>
      <protection locked="0"/>
    </xf>
    <xf numFmtId="38" fontId="10" fillId="3" borderId="23" xfId="1" applyFont="1" applyFill="1" applyBorder="1" applyAlignment="1" applyProtection="1">
      <alignment horizontal="right" vertical="center" wrapText="1"/>
      <protection locked="0"/>
    </xf>
    <xf numFmtId="38" fontId="10" fillId="3" borderId="25" xfId="1" applyFont="1" applyFill="1" applyBorder="1" applyAlignment="1" applyProtection="1">
      <alignment horizontal="right" vertical="center" wrapText="1"/>
      <protection locked="0"/>
    </xf>
    <xf numFmtId="38" fontId="10" fillId="3" borderId="4" xfId="1" applyFont="1" applyFill="1" applyBorder="1" applyAlignment="1" applyProtection="1">
      <alignment horizontal="right" vertical="center" wrapText="1"/>
      <protection locked="0"/>
    </xf>
    <xf numFmtId="38" fontId="10" fillId="3" borderId="6" xfId="1" applyFont="1" applyFill="1" applyBorder="1" applyAlignment="1" applyProtection="1">
      <alignment horizontal="right" vertical="center" wrapText="1"/>
      <protection locked="0"/>
    </xf>
    <xf numFmtId="38" fontId="10" fillId="3" borderId="7" xfId="1" applyFont="1" applyFill="1" applyBorder="1" applyAlignment="1" applyProtection="1">
      <alignment horizontal="right" vertical="center" wrapText="1"/>
      <protection locked="0"/>
    </xf>
    <xf numFmtId="38" fontId="10" fillId="3" borderId="8" xfId="1" applyFont="1" applyFill="1" applyBorder="1" applyAlignment="1" applyProtection="1">
      <alignment horizontal="right" vertical="center" wrapText="1"/>
      <protection locked="0"/>
    </xf>
    <xf numFmtId="38" fontId="10" fillId="3" borderId="9" xfId="1" applyFont="1" applyFill="1" applyBorder="1" applyAlignment="1" applyProtection="1">
      <alignment horizontal="right" vertical="center" wrapText="1"/>
      <protection locked="0"/>
    </xf>
    <xf numFmtId="38" fontId="10" fillId="3" borderId="11" xfId="1" applyFont="1" applyFill="1" applyBorder="1" applyAlignment="1" applyProtection="1">
      <alignment horizontal="right" vertical="center" wrapText="1"/>
      <protection locked="0"/>
    </xf>
    <xf numFmtId="0" fontId="10" fillId="2" borderId="14" xfId="0" applyFont="1" applyFill="1" applyBorder="1" applyAlignment="1">
      <alignment horizontal="center" vertical="center" wrapText="1"/>
    </xf>
    <xf numFmtId="0" fontId="23" fillId="0" borderId="0" xfId="0" applyFont="1" applyAlignment="1">
      <alignment horizontal="left" vertical="center"/>
    </xf>
    <xf numFmtId="38" fontId="23" fillId="0" borderId="46" xfId="1" applyFont="1" applyBorder="1" applyAlignment="1">
      <alignment horizontal="right" vertical="center"/>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38" fontId="10" fillId="0" borderId="40" xfId="1" applyFont="1" applyFill="1" applyBorder="1" applyAlignment="1" applyProtection="1">
      <alignment horizontal="center" vertical="center" wrapText="1"/>
      <protection locked="0"/>
    </xf>
    <xf numFmtId="38" fontId="10" fillId="0" borderId="21" xfId="1" applyFont="1" applyFill="1" applyBorder="1" applyAlignment="1" applyProtection="1">
      <alignment horizontal="center" vertical="center" wrapText="1"/>
      <protection locked="0"/>
    </xf>
    <xf numFmtId="38" fontId="10" fillId="0" borderId="22" xfId="1" applyFont="1" applyFill="1" applyBorder="1" applyAlignment="1" applyProtection="1">
      <alignment horizontal="center" vertical="center" wrapText="1"/>
      <protection locked="0"/>
    </xf>
    <xf numFmtId="38" fontId="10" fillId="0" borderId="27" xfId="1" applyFont="1" applyFill="1" applyBorder="1" applyAlignment="1" applyProtection="1">
      <alignment horizontal="center" vertical="center" wrapText="1"/>
      <protection locked="0"/>
    </xf>
    <xf numFmtId="9" fontId="25" fillId="5" borderId="49" xfId="0" applyNumberFormat="1" applyFont="1" applyFill="1" applyBorder="1" applyAlignment="1">
      <alignment horizontal="center" vertical="center"/>
    </xf>
    <xf numFmtId="9" fontId="25" fillId="5" borderId="50" xfId="0" applyNumberFormat="1" applyFont="1" applyFill="1" applyBorder="1" applyAlignment="1">
      <alignment horizontal="center" vertical="center"/>
    </xf>
    <xf numFmtId="9" fontId="23" fillId="0" borderId="22" xfId="1" applyNumberFormat="1" applyFont="1" applyBorder="1" applyAlignment="1">
      <alignment horizontal="right" vertical="center"/>
    </xf>
    <xf numFmtId="0" fontId="0" fillId="0" borderId="10" xfId="0" applyFont="1" applyBorder="1" applyAlignment="1">
      <alignment horizontal="left" vertical="center" wrapText="1"/>
    </xf>
    <xf numFmtId="0" fontId="21" fillId="6" borderId="66" xfId="0" applyFont="1" applyFill="1" applyBorder="1" applyAlignment="1">
      <alignment horizontal="center" vertical="center"/>
    </xf>
  </cellXfs>
  <cellStyles count="7">
    <cellStyle name="桁区切り" xfId="1" builtinId="6"/>
    <cellStyle name="桁区切り 2" xfId="6"/>
    <cellStyle name="桁区切り 2 5" xfId="3"/>
    <cellStyle name="標準" xfId="0" builtinId="0"/>
    <cellStyle name="標準 10" xfId="2"/>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274320</xdr:colOff>
          <xdr:row>44</xdr:row>
          <xdr:rowOff>45720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274320</xdr:colOff>
          <xdr:row>46</xdr:row>
          <xdr:rowOff>45720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0</xdr:rowOff>
        </xdr:from>
        <xdr:to>
          <xdr:col>4</xdr:col>
          <xdr:colOff>274320</xdr:colOff>
          <xdr:row>48</xdr:row>
          <xdr:rowOff>45720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76200</xdr:rowOff>
        </xdr:from>
        <xdr:to>
          <xdr:col>4</xdr:col>
          <xdr:colOff>274320</xdr:colOff>
          <xdr:row>48</xdr:row>
          <xdr:rowOff>121920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76200</xdr:rowOff>
        </xdr:from>
        <xdr:to>
          <xdr:col>4</xdr:col>
          <xdr:colOff>274320</xdr:colOff>
          <xdr:row>51</xdr:row>
          <xdr:rowOff>121920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373380</xdr:rowOff>
        </xdr:from>
        <xdr:to>
          <xdr:col>4</xdr:col>
          <xdr:colOff>259080</xdr:colOff>
          <xdr:row>50</xdr:row>
          <xdr:rowOff>274320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40</xdr:row>
      <xdr:rowOff>0</xdr:rowOff>
    </xdr:from>
    <xdr:to>
      <xdr:col>16</xdr:col>
      <xdr:colOff>0</xdr:colOff>
      <xdr:row>41</xdr:row>
      <xdr:rowOff>0</xdr:rowOff>
    </xdr:to>
    <xdr:grpSp>
      <xdr:nvGrpSpPr>
        <xdr:cNvPr id="2" name="グループ化 1"/>
        <xdr:cNvGrpSpPr/>
      </xdr:nvGrpSpPr>
      <xdr:grpSpPr>
        <a:xfrm>
          <a:off x="12858512" y="1507236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40</xdr:row>
      <xdr:rowOff>0</xdr:rowOff>
    </xdr:from>
    <xdr:to>
      <xdr:col>16</xdr:col>
      <xdr:colOff>3224</xdr:colOff>
      <xdr:row>41</xdr:row>
      <xdr:rowOff>0</xdr:rowOff>
    </xdr:to>
    <xdr:grpSp>
      <xdr:nvGrpSpPr>
        <xdr:cNvPr id="7" name="グループ化 6"/>
        <xdr:cNvGrpSpPr/>
      </xdr:nvGrpSpPr>
      <xdr:grpSpPr>
        <a:xfrm>
          <a:off x="12875071" y="1507236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40</xdr:row>
      <xdr:rowOff>0</xdr:rowOff>
    </xdr:from>
    <xdr:to>
      <xdr:col>16</xdr:col>
      <xdr:colOff>57978</xdr:colOff>
      <xdr:row>41</xdr:row>
      <xdr:rowOff>0</xdr:rowOff>
    </xdr:to>
    <xdr:grpSp>
      <xdr:nvGrpSpPr>
        <xdr:cNvPr id="18" name="グループ化 17"/>
        <xdr:cNvGrpSpPr/>
      </xdr:nvGrpSpPr>
      <xdr:grpSpPr>
        <a:xfrm>
          <a:off x="12916490" y="15072360"/>
          <a:ext cx="788908" cy="403860"/>
          <a:chOff x="7435454" y="11168062"/>
          <a:chExt cx="748903" cy="461964"/>
        </a:xfrm>
      </xdr:grpSpPr>
      <xdr:grpSp>
        <xdr:nvGrpSpPr>
          <xdr:cNvPr id="19" name="グループ化 18"/>
          <xdr:cNvGrpSpPr/>
        </xdr:nvGrpSpPr>
        <xdr:grpSpPr>
          <a:xfrm>
            <a:off x="7435454" y="11174015"/>
            <a:ext cx="748903" cy="456011"/>
            <a:chOff x="7435454" y="11174015"/>
            <a:chExt cx="748903" cy="456011"/>
          </a:xfrm>
        </xdr:grpSpPr>
        <xdr:cxnSp macro="">
          <xdr:nvCxnSpPr>
            <xdr:cNvPr id="21" name="直線コネクタ 20"/>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40</xdr:row>
      <xdr:rowOff>0</xdr:rowOff>
    </xdr:from>
    <xdr:to>
      <xdr:col>16</xdr:col>
      <xdr:colOff>8276</xdr:colOff>
      <xdr:row>41</xdr:row>
      <xdr:rowOff>228103</xdr:rowOff>
    </xdr:to>
    <xdr:grpSp>
      <xdr:nvGrpSpPr>
        <xdr:cNvPr id="23" name="グループ化 22"/>
        <xdr:cNvGrpSpPr/>
      </xdr:nvGrpSpPr>
      <xdr:grpSpPr>
        <a:xfrm>
          <a:off x="12885424" y="15072360"/>
          <a:ext cx="770272" cy="631963"/>
          <a:chOff x="7435454" y="11168062"/>
          <a:chExt cx="538192" cy="461964"/>
        </a:xfrm>
      </xdr:grpSpPr>
      <xdr:grpSp>
        <xdr:nvGrpSpPr>
          <xdr:cNvPr id="24" name="グループ化 23"/>
          <xdr:cNvGrpSpPr/>
        </xdr:nvGrpSpPr>
        <xdr:grpSpPr>
          <a:xfrm>
            <a:off x="7435454" y="11174015"/>
            <a:ext cx="538192" cy="456011"/>
            <a:chOff x="7435454" y="11174015"/>
            <a:chExt cx="538192" cy="456011"/>
          </a:xfrm>
        </xdr:grpSpPr>
        <xdr:cxnSp macro="">
          <xdr:nvCxnSpPr>
            <xdr:cNvPr id="26" name="直線コネクタ 25"/>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25" name="直線コネクタ 24"/>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266700</xdr:colOff>
          <xdr:row>42</xdr:row>
          <xdr:rowOff>266700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4</xdr:col>
          <xdr:colOff>266700</xdr:colOff>
          <xdr:row>40</xdr:row>
          <xdr:rowOff>342900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79772</xdr:colOff>
      <xdr:row>40</xdr:row>
      <xdr:rowOff>0</xdr:rowOff>
    </xdr:from>
    <xdr:to>
      <xdr:col>16</xdr:col>
      <xdr:colOff>0</xdr:colOff>
      <xdr:row>41</xdr:row>
      <xdr:rowOff>0</xdr:rowOff>
    </xdr:to>
    <xdr:grpSp>
      <xdr:nvGrpSpPr>
        <xdr:cNvPr id="2" name="グループ化 1"/>
        <xdr:cNvGrpSpPr/>
      </xdr:nvGrpSpPr>
      <xdr:grpSpPr>
        <a:xfrm>
          <a:off x="12861052" y="15148560"/>
          <a:ext cx="793988" cy="40640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40</xdr:row>
      <xdr:rowOff>0</xdr:rowOff>
    </xdr:from>
    <xdr:to>
      <xdr:col>16</xdr:col>
      <xdr:colOff>3224</xdr:colOff>
      <xdr:row>41</xdr:row>
      <xdr:rowOff>0</xdr:rowOff>
    </xdr:to>
    <xdr:grpSp>
      <xdr:nvGrpSpPr>
        <xdr:cNvPr id="7" name="グループ化 6"/>
        <xdr:cNvGrpSpPr/>
      </xdr:nvGrpSpPr>
      <xdr:grpSpPr>
        <a:xfrm>
          <a:off x="12877611" y="15148560"/>
          <a:ext cx="780653" cy="40640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40</xdr:row>
      <xdr:rowOff>0</xdr:rowOff>
    </xdr:from>
    <xdr:to>
      <xdr:col>16</xdr:col>
      <xdr:colOff>57978</xdr:colOff>
      <xdr:row>41</xdr:row>
      <xdr:rowOff>0</xdr:rowOff>
    </xdr:to>
    <xdr:grpSp>
      <xdr:nvGrpSpPr>
        <xdr:cNvPr id="12" name="グループ化 11"/>
        <xdr:cNvGrpSpPr/>
      </xdr:nvGrpSpPr>
      <xdr:grpSpPr>
        <a:xfrm>
          <a:off x="12919030" y="15148560"/>
          <a:ext cx="793988" cy="40640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40</xdr:row>
      <xdr:rowOff>0</xdr:rowOff>
    </xdr:from>
    <xdr:to>
      <xdr:col>16</xdr:col>
      <xdr:colOff>8276</xdr:colOff>
      <xdr:row>41</xdr:row>
      <xdr:rowOff>228103</xdr:rowOff>
    </xdr:to>
    <xdr:grpSp>
      <xdr:nvGrpSpPr>
        <xdr:cNvPr id="17" name="グループ化 16"/>
        <xdr:cNvGrpSpPr/>
      </xdr:nvGrpSpPr>
      <xdr:grpSpPr>
        <a:xfrm>
          <a:off x="12887964" y="15148560"/>
          <a:ext cx="775352" cy="63450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266700</xdr:colOff>
          <xdr:row>42</xdr:row>
          <xdr:rowOff>266700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4</xdr:col>
          <xdr:colOff>266700</xdr:colOff>
          <xdr:row>40</xdr:row>
          <xdr:rowOff>342900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tabSelected="1" zoomScaleNormal="100" zoomScaleSheetLayoutView="100" workbookViewId="0">
      <selection activeCell="G4" sqref="G4"/>
    </sheetView>
  </sheetViews>
  <sheetFormatPr defaultColWidth="8.69921875" defaultRowHeight="18"/>
  <cols>
    <col min="1" max="1" width="35.09765625" style="163" customWidth="1"/>
    <col min="2" max="2" width="25.19921875" style="15" customWidth="1"/>
    <col min="3" max="3" width="15.3984375" style="15" customWidth="1"/>
    <col min="4" max="4" width="2.8984375" style="15" customWidth="1"/>
    <col min="5" max="16384" width="8.69921875" style="15"/>
  </cols>
  <sheetData>
    <row r="1" spans="1:3">
      <c r="A1" s="162" t="s">
        <v>62</v>
      </c>
    </row>
    <row r="3" spans="1:3" ht="44.4" customHeight="1">
      <c r="A3" s="163" t="s">
        <v>107</v>
      </c>
    </row>
    <row r="4" spans="1:3" ht="42.6" customHeight="1">
      <c r="A4" s="164" t="s">
        <v>13</v>
      </c>
      <c r="B4" s="193" t="s">
        <v>14</v>
      </c>
      <c r="C4" s="194"/>
    </row>
    <row r="5" spans="1:3" ht="42.6" customHeight="1">
      <c r="A5" s="164" t="s">
        <v>63</v>
      </c>
      <c r="B5" s="16"/>
      <c r="C5" s="17" t="s">
        <v>5</v>
      </c>
    </row>
    <row r="6" spans="1:3" ht="42.6" customHeight="1">
      <c r="A6" s="164" t="s">
        <v>16</v>
      </c>
      <c r="B6" s="16"/>
      <c r="C6" s="17" t="s">
        <v>5</v>
      </c>
    </row>
    <row r="7" spans="1:3" ht="42.6" customHeight="1">
      <c r="A7" s="164" t="s">
        <v>64</v>
      </c>
      <c r="B7" s="16"/>
      <c r="C7" s="17" t="s">
        <v>5</v>
      </c>
    </row>
    <row r="8" spans="1:3" ht="42.6" customHeight="1">
      <c r="A8" s="164" t="s">
        <v>15</v>
      </c>
      <c r="B8" s="18">
        <f>SUM(B5:B7)</f>
        <v>0</v>
      </c>
      <c r="C8" s="17" t="s">
        <v>5</v>
      </c>
    </row>
    <row r="10" spans="1:3" ht="54">
      <c r="A10" s="165" t="s">
        <v>108</v>
      </c>
      <c r="B10" s="18">
        <f>ROUNDDOWN((B8*2)/3,-3)</f>
        <v>0</v>
      </c>
      <c r="C10" s="17" t="s">
        <v>5</v>
      </c>
    </row>
    <row r="11" spans="1:3" ht="60.6" customHeight="1">
      <c r="A11" s="195" t="s">
        <v>65</v>
      </c>
      <c r="B11" s="196"/>
      <c r="C11" s="196"/>
    </row>
  </sheetData>
  <mergeCells count="2">
    <mergeCell ref="B4:C4"/>
    <mergeCell ref="A11:C11"/>
  </mergeCells>
  <phoneticPr fontId="8"/>
  <pageMargins left="0.7" right="0.7" top="0.75" bottom="0.75" header="0.3" footer="0.3"/>
  <pageSetup paperSize="9" fitToHeight="0"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zoomScaleSheetLayoutView="100" workbookViewId="0">
      <selection activeCell="G7" sqref="G7"/>
    </sheetView>
  </sheetViews>
  <sheetFormatPr defaultColWidth="8.69921875" defaultRowHeight="18"/>
  <cols>
    <col min="1" max="1" width="35.09765625" style="171" customWidth="1"/>
    <col min="2" max="2" width="25.19921875" style="171" customWidth="1"/>
    <col min="3" max="3" width="15.3984375" style="171" customWidth="1"/>
    <col min="4" max="4" width="2.8984375" style="1" customWidth="1"/>
    <col min="5" max="16384" width="8.69921875" style="1"/>
  </cols>
  <sheetData>
    <row r="1" spans="1:15">
      <c r="A1" s="166" t="s">
        <v>68</v>
      </c>
      <c r="B1" s="166"/>
      <c r="C1" s="166"/>
      <c r="D1" s="140"/>
      <c r="E1" s="140"/>
      <c r="F1" s="140"/>
      <c r="G1" s="140"/>
      <c r="H1" s="140"/>
      <c r="I1" s="140"/>
      <c r="J1" s="140"/>
      <c r="K1" s="140"/>
      <c r="L1" s="140"/>
      <c r="M1" s="140"/>
      <c r="N1" s="140"/>
      <c r="O1" s="140"/>
    </row>
    <row r="2" spans="1:15">
      <c r="A2" s="166"/>
      <c r="B2" s="166"/>
      <c r="C2" s="166"/>
      <c r="D2" s="140"/>
      <c r="E2" s="140"/>
      <c r="F2" s="140"/>
      <c r="G2" s="140"/>
      <c r="H2" s="140"/>
      <c r="I2" s="140"/>
      <c r="J2" s="140"/>
      <c r="K2" s="140"/>
      <c r="L2" s="140"/>
      <c r="M2" s="140"/>
      <c r="N2" s="140"/>
      <c r="O2" s="140"/>
    </row>
    <row r="3" spans="1:15" ht="44.4" customHeight="1">
      <c r="A3" s="166" t="s">
        <v>112</v>
      </c>
      <c r="B3" s="166"/>
      <c r="C3" s="166"/>
      <c r="D3" s="140"/>
      <c r="E3" s="140"/>
      <c r="F3" s="140"/>
      <c r="G3" s="140"/>
      <c r="H3" s="140"/>
      <c r="I3" s="140"/>
      <c r="J3" s="140"/>
      <c r="K3" s="140"/>
      <c r="L3" s="140"/>
      <c r="M3" s="140"/>
      <c r="N3" s="140"/>
      <c r="O3" s="140"/>
    </row>
    <row r="4" spans="1:15" ht="42.6" customHeight="1">
      <c r="A4" s="167" t="s">
        <v>13</v>
      </c>
      <c r="B4" s="197" t="s">
        <v>14</v>
      </c>
      <c r="C4" s="198"/>
      <c r="D4" s="140"/>
      <c r="E4" s="140"/>
      <c r="F4" s="140"/>
      <c r="G4" s="140"/>
      <c r="H4" s="140"/>
      <c r="I4" s="140"/>
      <c r="J4" s="140"/>
      <c r="K4" s="140"/>
      <c r="L4" s="140"/>
      <c r="M4" s="140"/>
      <c r="N4" s="140"/>
      <c r="O4" s="140"/>
    </row>
    <row r="5" spans="1:15" ht="42.6" customHeight="1">
      <c r="A5" s="152" t="s">
        <v>109</v>
      </c>
      <c r="B5" s="168"/>
      <c r="C5" s="169" t="s">
        <v>5</v>
      </c>
      <c r="D5" s="140"/>
      <c r="E5" s="140"/>
      <c r="F5" s="140"/>
      <c r="G5" s="140"/>
      <c r="H5" s="140"/>
      <c r="I5" s="140"/>
      <c r="J5" s="140"/>
      <c r="K5" s="140"/>
      <c r="L5" s="140"/>
      <c r="M5" s="140"/>
      <c r="N5" s="140"/>
      <c r="O5" s="140"/>
    </row>
    <row r="6" spans="1:15" ht="42.6" customHeight="1">
      <c r="A6" s="167" t="s">
        <v>67</v>
      </c>
      <c r="B6" s="168"/>
      <c r="C6" s="169" t="s">
        <v>5</v>
      </c>
      <c r="D6" s="140"/>
      <c r="E6" s="140"/>
      <c r="F6" s="140"/>
      <c r="G6" s="140"/>
      <c r="H6" s="140"/>
      <c r="I6" s="140"/>
      <c r="J6" s="140"/>
      <c r="K6" s="140"/>
      <c r="L6" s="140"/>
      <c r="M6" s="140"/>
      <c r="N6" s="140"/>
      <c r="O6" s="140"/>
    </row>
    <row r="7" spans="1:15" ht="70.2" customHeight="1">
      <c r="A7" s="152" t="s">
        <v>106</v>
      </c>
      <c r="B7" s="168"/>
      <c r="C7" s="169" t="s">
        <v>96</v>
      </c>
      <c r="D7" s="140"/>
      <c r="E7" s="140"/>
      <c r="F7" s="140"/>
      <c r="G7" s="140"/>
      <c r="H7" s="140"/>
      <c r="I7" s="140"/>
      <c r="J7" s="140"/>
      <c r="K7" s="140"/>
      <c r="L7" s="140"/>
      <c r="M7" s="140"/>
      <c r="N7" s="140"/>
      <c r="O7" s="140"/>
    </row>
    <row r="8" spans="1:15" ht="60" customHeight="1">
      <c r="A8" s="152" t="s">
        <v>104</v>
      </c>
      <c r="B8" s="168"/>
      <c r="C8" s="169" t="s">
        <v>96</v>
      </c>
      <c r="D8" s="140"/>
      <c r="E8" s="140"/>
      <c r="F8" s="140"/>
      <c r="G8" s="140"/>
      <c r="H8" s="140"/>
      <c r="I8" s="140"/>
      <c r="J8" s="140"/>
      <c r="K8" s="140"/>
      <c r="L8" s="140"/>
      <c r="M8" s="140"/>
      <c r="N8" s="140"/>
      <c r="O8" s="140"/>
    </row>
    <row r="9" spans="1:15" ht="42.6" customHeight="1">
      <c r="A9" s="167" t="s">
        <v>110</v>
      </c>
      <c r="B9" s="170">
        <f>SUM(B5:B8)</f>
        <v>0</v>
      </c>
      <c r="C9" s="169" t="s">
        <v>5</v>
      </c>
      <c r="D9" s="140"/>
      <c r="E9" s="140"/>
      <c r="F9" s="140"/>
      <c r="G9" s="140"/>
      <c r="H9" s="140"/>
      <c r="I9" s="140"/>
      <c r="J9" s="140"/>
      <c r="K9" s="140"/>
      <c r="L9" s="140"/>
      <c r="M9" s="140"/>
      <c r="N9" s="140"/>
      <c r="O9" s="140"/>
    </row>
    <row r="10" spans="1:15">
      <c r="A10" s="166"/>
      <c r="B10" s="166"/>
      <c r="C10" s="166"/>
      <c r="D10" s="140"/>
      <c r="E10" s="140"/>
      <c r="F10" s="140"/>
      <c r="G10" s="140"/>
      <c r="H10" s="140"/>
      <c r="I10" s="140"/>
      <c r="J10" s="140"/>
      <c r="K10" s="140"/>
      <c r="L10" s="140"/>
      <c r="M10" s="140"/>
      <c r="N10" s="140"/>
      <c r="O10" s="140"/>
    </row>
    <row r="11" spans="1:15" ht="54">
      <c r="A11" s="152" t="s">
        <v>111</v>
      </c>
      <c r="B11" s="170">
        <f>ROUNDDOWN((B9*2)/3,-3)</f>
        <v>0</v>
      </c>
      <c r="C11" s="169" t="s">
        <v>5</v>
      </c>
      <c r="D11" s="140"/>
      <c r="E11" s="140"/>
      <c r="F11" s="140"/>
      <c r="G11" s="140"/>
      <c r="H11" s="140"/>
      <c r="I11" s="140"/>
      <c r="J11" s="140"/>
      <c r="K11" s="140"/>
      <c r="L11" s="140"/>
      <c r="M11" s="140"/>
      <c r="N11" s="140"/>
      <c r="O11" s="140"/>
    </row>
    <row r="12" spans="1:15" ht="60.6" customHeight="1">
      <c r="A12" s="199" t="s">
        <v>66</v>
      </c>
      <c r="B12" s="199"/>
      <c r="C12" s="199"/>
      <c r="D12" s="140"/>
      <c r="E12" s="140"/>
      <c r="F12" s="140"/>
      <c r="G12" s="140"/>
      <c r="H12" s="140"/>
      <c r="I12" s="140"/>
      <c r="J12" s="140"/>
      <c r="K12" s="140"/>
      <c r="L12" s="140"/>
      <c r="M12" s="140"/>
      <c r="N12" s="140"/>
      <c r="O12" s="140"/>
    </row>
    <row r="13" spans="1:15">
      <c r="A13" s="166"/>
      <c r="B13" s="166"/>
      <c r="C13" s="166"/>
      <c r="D13" s="140"/>
      <c r="E13" s="140"/>
      <c r="F13" s="140"/>
      <c r="G13" s="140"/>
      <c r="H13" s="140"/>
      <c r="I13" s="140"/>
      <c r="J13" s="140"/>
      <c r="K13" s="140"/>
      <c r="L13" s="140"/>
      <c r="M13" s="140"/>
      <c r="N13" s="140"/>
      <c r="O13" s="140"/>
    </row>
    <row r="14" spans="1:15">
      <c r="A14" s="166"/>
      <c r="B14" s="166"/>
      <c r="C14" s="166"/>
      <c r="D14" s="140"/>
      <c r="E14" s="140"/>
      <c r="F14" s="140"/>
      <c r="G14" s="140"/>
      <c r="H14" s="140"/>
      <c r="I14" s="140"/>
      <c r="J14" s="140"/>
      <c r="K14" s="140"/>
      <c r="L14" s="140"/>
      <c r="M14" s="140"/>
      <c r="N14" s="140"/>
      <c r="O14" s="140"/>
    </row>
    <row r="15" spans="1:15">
      <c r="A15" s="166"/>
      <c r="B15" s="166"/>
      <c r="C15" s="166"/>
      <c r="D15" s="140"/>
      <c r="E15" s="140"/>
      <c r="F15" s="140"/>
      <c r="G15" s="140"/>
      <c r="H15" s="140"/>
      <c r="I15" s="140"/>
      <c r="J15" s="140"/>
      <c r="K15" s="140"/>
      <c r="L15" s="140"/>
      <c r="M15" s="140"/>
      <c r="N15" s="140"/>
      <c r="O15" s="140"/>
    </row>
    <row r="16" spans="1:15">
      <c r="A16" s="166"/>
      <c r="B16" s="166"/>
      <c r="C16" s="166"/>
      <c r="D16" s="140"/>
      <c r="E16" s="140"/>
      <c r="F16" s="140"/>
      <c r="G16" s="140"/>
      <c r="H16" s="140"/>
      <c r="I16" s="140"/>
      <c r="J16" s="140"/>
      <c r="K16" s="140"/>
      <c r="L16" s="140"/>
      <c r="M16" s="140"/>
      <c r="N16" s="140"/>
      <c r="O16" s="140"/>
    </row>
    <row r="17" spans="1:15">
      <c r="A17" s="166"/>
      <c r="B17" s="166"/>
      <c r="C17" s="166"/>
      <c r="D17" s="140"/>
      <c r="E17" s="140"/>
      <c r="F17" s="140"/>
      <c r="G17" s="140"/>
      <c r="H17" s="140"/>
      <c r="I17" s="140"/>
      <c r="J17" s="140"/>
      <c r="K17" s="140"/>
      <c r="L17" s="140"/>
      <c r="M17" s="140"/>
      <c r="N17" s="140"/>
      <c r="O17" s="140"/>
    </row>
    <row r="18" spans="1:15">
      <c r="A18" s="166"/>
      <c r="B18" s="166"/>
      <c r="C18" s="166"/>
      <c r="D18" s="140"/>
      <c r="E18" s="140"/>
      <c r="F18" s="140"/>
      <c r="G18" s="140"/>
      <c r="H18" s="140"/>
      <c r="I18" s="140"/>
      <c r="J18" s="140"/>
      <c r="K18" s="140"/>
      <c r="L18" s="140"/>
      <c r="M18" s="140"/>
      <c r="N18" s="140"/>
      <c r="O18" s="140"/>
    </row>
    <row r="19" spans="1:15">
      <c r="A19" s="166"/>
      <c r="B19" s="166"/>
      <c r="C19" s="166"/>
      <c r="D19" s="140"/>
      <c r="E19" s="140"/>
      <c r="F19" s="140"/>
      <c r="G19" s="140"/>
      <c r="H19" s="140"/>
      <c r="I19" s="140"/>
      <c r="J19" s="140"/>
      <c r="K19" s="140"/>
      <c r="L19" s="140"/>
      <c r="M19" s="140"/>
      <c r="N19" s="140"/>
      <c r="O19" s="140"/>
    </row>
    <row r="20" spans="1:15">
      <c r="A20" s="166"/>
      <c r="B20" s="166"/>
      <c r="C20" s="166"/>
      <c r="D20" s="140"/>
      <c r="E20" s="140"/>
      <c r="F20" s="140"/>
      <c r="G20" s="140"/>
      <c r="H20" s="140"/>
      <c r="I20" s="140"/>
      <c r="J20" s="140"/>
      <c r="K20" s="140"/>
      <c r="L20" s="140"/>
      <c r="M20" s="140"/>
      <c r="N20" s="140"/>
      <c r="O20" s="140"/>
    </row>
    <row r="21" spans="1:15">
      <c r="A21" s="166"/>
      <c r="B21" s="166"/>
      <c r="C21" s="166"/>
      <c r="D21" s="140"/>
      <c r="E21" s="140"/>
      <c r="F21" s="140"/>
      <c r="G21" s="140"/>
      <c r="H21" s="140"/>
      <c r="I21" s="140"/>
      <c r="J21" s="140"/>
      <c r="K21" s="140"/>
      <c r="L21" s="140"/>
      <c r="M21" s="140"/>
      <c r="N21" s="140"/>
      <c r="O21" s="140"/>
    </row>
    <row r="22" spans="1:15">
      <c r="A22" s="166"/>
      <c r="B22" s="166"/>
      <c r="C22" s="166"/>
      <c r="D22" s="140"/>
      <c r="E22" s="140"/>
      <c r="F22" s="140"/>
      <c r="G22" s="140"/>
      <c r="H22" s="140"/>
      <c r="I22" s="140"/>
      <c r="J22" s="140"/>
      <c r="K22" s="140"/>
      <c r="L22" s="140"/>
      <c r="M22" s="140"/>
      <c r="N22" s="140"/>
      <c r="O22" s="140"/>
    </row>
    <row r="23" spans="1:15">
      <c r="A23" s="166"/>
      <c r="B23" s="166"/>
      <c r="C23" s="166"/>
      <c r="D23" s="140"/>
      <c r="E23" s="140"/>
      <c r="F23" s="140"/>
      <c r="G23" s="140"/>
      <c r="H23" s="140"/>
      <c r="I23" s="140"/>
      <c r="J23" s="140"/>
      <c r="K23" s="140"/>
      <c r="L23" s="140"/>
      <c r="M23" s="140"/>
      <c r="N23" s="140"/>
      <c r="O23" s="140"/>
    </row>
    <row r="24" spans="1:15">
      <c r="A24" s="166"/>
      <c r="B24" s="166"/>
      <c r="C24" s="166"/>
      <c r="D24" s="140"/>
      <c r="E24" s="140"/>
      <c r="F24" s="140"/>
      <c r="G24" s="140"/>
      <c r="H24" s="140"/>
      <c r="I24" s="140"/>
      <c r="J24" s="140"/>
      <c r="K24" s="140"/>
      <c r="L24" s="140"/>
      <c r="M24" s="140"/>
      <c r="N24" s="140"/>
      <c r="O24" s="140"/>
    </row>
    <row r="25" spans="1:15">
      <c r="A25" s="166"/>
      <c r="B25" s="166"/>
      <c r="C25" s="166"/>
      <c r="D25" s="140"/>
      <c r="E25" s="140"/>
      <c r="F25" s="140"/>
      <c r="G25" s="140"/>
      <c r="H25" s="140"/>
      <c r="I25" s="140"/>
      <c r="J25" s="140"/>
      <c r="K25" s="140"/>
      <c r="L25" s="140"/>
      <c r="M25" s="140"/>
      <c r="N25" s="140"/>
      <c r="O25" s="140"/>
    </row>
    <row r="26" spans="1:15">
      <c r="A26" s="166"/>
      <c r="B26" s="166"/>
      <c r="C26" s="166"/>
      <c r="D26" s="140"/>
      <c r="E26" s="140"/>
      <c r="F26" s="140"/>
      <c r="G26" s="140"/>
      <c r="H26" s="140"/>
      <c r="I26" s="140"/>
      <c r="J26" s="140"/>
      <c r="K26" s="140"/>
      <c r="L26" s="140"/>
      <c r="M26" s="140"/>
      <c r="N26" s="140"/>
      <c r="O26" s="140"/>
    </row>
    <row r="27" spans="1:15">
      <c r="A27" s="166"/>
      <c r="B27" s="166"/>
      <c r="C27" s="166"/>
      <c r="D27" s="140"/>
      <c r="E27" s="140"/>
      <c r="F27" s="140"/>
      <c r="G27" s="140"/>
      <c r="H27" s="140"/>
      <c r="I27" s="140"/>
      <c r="J27" s="140"/>
      <c r="K27" s="140"/>
      <c r="L27" s="140"/>
      <c r="M27" s="140"/>
      <c r="N27" s="140"/>
      <c r="O27" s="140"/>
    </row>
    <row r="28" spans="1:15">
      <c r="A28" s="166"/>
      <c r="B28" s="166"/>
      <c r="C28" s="166"/>
      <c r="D28" s="140"/>
      <c r="E28" s="140"/>
      <c r="F28" s="140"/>
      <c r="G28" s="140"/>
      <c r="H28" s="140"/>
      <c r="I28" s="140"/>
      <c r="J28" s="140"/>
      <c r="K28" s="140"/>
      <c r="L28" s="140"/>
      <c r="M28" s="140"/>
      <c r="N28" s="140"/>
      <c r="O28" s="140"/>
    </row>
    <row r="29" spans="1:15">
      <c r="A29" s="166"/>
      <c r="B29" s="166"/>
      <c r="C29" s="166"/>
      <c r="D29" s="140"/>
      <c r="E29" s="140"/>
      <c r="F29" s="140"/>
      <c r="G29" s="140"/>
      <c r="H29" s="140"/>
      <c r="I29" s="140"/>
      <c r="J29" s="140"/>
      <c r="K29" s="140"/>
      <c r="L29" s="140"/>
      <c r="M29" s="140"/>
      <c r="N29" s="140"/>
      <c r="O29" s="140"/>
    </row>
    <row r="30" spans="1:15">
      <c r="A30" s="166"/>
      <c r="B30" s="166"/>
      <c r="C30" s="166"/>
      <c r="D30" s="140"/>
      <c r="E30" s="140"/>
      <c r="F30" s="140"/>
      <c r="G30" s="140"/>
      <c r="H30" s="140"/>
      <c r="I30" s="140"/>
      <c r="J30" s="140"/>
      <c r="K30" s="140"/>
      <c r="L30" s="140"/>
      <c r="M30" s="140"/>
      <c r="N30" s="140"/>
      <c r="O30" s="140"/>
    </row>
    <row r="31" spans="1:15">
      <c r="A31" s="166"/>
      <c r="B31" s="166"/>
      <c r="C31" s="166"/>
      <c r="D31" s="140"/>
      <c r="E31" s="140"/>
      <c r="F31" s="140"/>
      <c r="G31" s="140"/>
      <c r="H31" s="140"/>
      <c r="I31" s="140"/>
      <c r="J31" s="140"/>
      <c r="K31" s="140"/>
      <c r="L31" s="140"/>
      <c r="M31" s="140"/>
      <c r="N31" s="140"/>
      <c r="O31" s="140"/>
    </row>
    <row r="32" spans="1:15">
      <c r="A32" s="166"/>
      <c r="B32" s="166"/>
      <c r="C32" s="166"/>
      <c r="D32" s="140"/>
      <c r="E32" s="140"/>
      <c r="F32" s="140"/>
      <c r="G32" s="140"/>
      <c r="H32" s="140"/>
      <c r="I32" s="140"/>
      <c r="J32" s="140"/>
      <c r="K32" s="140"/>
      <c r="L32" s="140"/>
      <c r="M32" s="140"/>
      <c r="N32" s="140"/>
      <c r="O32" s="140"/>
    </row>
    <row r="33" spans="1:15">
      <c r="A33" s="166"/>
      <c r="B33" s="166"/>
      <c r="C33" s="166"/>
      <c r="D33" s="140"/>
      <c r="E33" s="140"/>
      <c r="F33" s="140"/>
      <c r="G33" s="140"/>
      <c r="H33" s="140"/>
      <c r="I33" s="140"/>
      <c r="J33" s="140"/>
      <c r="K33" s="140"/>
      <c r="L33" s="140"/>
      <c r="M33" s="140"/>
      <c r="N33" s="140"/>
      <c r="O33" s="140"/>
    </row>
    <row r="34" spans="1:15">
      <c r="A34" s="166"/>
      <c r="B34" s="166"/>
      <c r="C34" s="166"/>
      <c r="D34" s="140"/>
      <c r="E34" s="140"/>
      <c r="F34" s="140"/>
      <c r="G34" s="140"/>
      <c r="H34" s="140"/>
      <c r="I34" s="140"/>
      <c r="J34" s="140"/>
      <c r="K34" s="140"/>
      <c r="L34" s="140"/>
      <c r="M34" s="140"/>
      <c r="N34" s="140"/>
      <c r="O34" s="140"/>
    </row>
    <row r="35" spans="1:15">
      <c r="A35" s="166"/>
      <c r="B35" s="166"/>
      <c r="C35" s="166"/>
      <c r="D35" s="140"/>
      <c r="E35" s="140"/>
      <c r="F35" s="140"/>
      <c r="G35" s="140"/>
      <c r="H35" s="140"/>
      <c r="I35" s="140"/>
      <c r="J35" s="140"/>
      <c r="K35" s="140"/>
      <c r="L35" s="140"/>
      <c r="M35" s="140"/>
      <c r="N35" s="140"/>
      <c r="O35" s="140"/>
    </row>
    <row r="36" spans="1:15">
      <c r="A36" s="166"/>
      <c r="B36" s="166"/>
      <c r="C36" s="166"/>
      <c r="D36" s="140"/>
      <c r="E36" s="140"/>
      <c r="F36" s="140"/>
      <c r="G36" s="140"/>
      <c r="H36" s="140"/>
      <c r="I36" s="140"/>
      <c r="J36" s="140"/>
      <c r="K36" s="140"/>
      <c r="L36" s="140"/>
      <c r="M36" s="140"/>
      <c r="N36" s="140"/>
      <c r="O36" s="140"/>
    </row>
    <row r="37" spans="1:15">
      <c r="A37" s="166"/>
      <c r="B37" s="166"/>
      <c r="C37" s="166"/>
      <c r="D37" s="140"/>
      <c r="E37" s="140"/>
      <c r="F37" s="140"/>
      <c r="G37" s="140"/>
      <c r="H37" s="140"/>
      <c r="I37" s="140"/>
      <c r="J37" s="140"/>
      <c r="K37" s="140"/>
      <c r="L37" s="140"/>
      <c r="M37" s="140"/>
      <c r="N37" s="140"/>
      <c r="O37" s="140"/>
    </row>
    <row r="38" spans="1:15">
      <c r="A38" s="166"/>
      <c r="B38" s="166"/>
      <c r="C38" s="166"/>
      <c r="D38" s="140"/>
      <c r="E38" s="140"/>
      <c r="F38" s="140"/>
      <c r="G38" s="140"/>
      <c r="H38" s="140"/>
      <c r="I38" s="140"/>
      <c r="J38" s="140"/>
      <c r="K38" s="140"/>
      <c r="L38" s="140"/>
      <c r="M38" s="140"/>
      <c r="N38" s="140"/>
      <c r="O38" s="140"/>
    </row>
    <row r="39" spans="1:15">
      <c r="A39" s="166"/>
      <c r="B39" s="166"/>
      <c r="C39" s="166"/>
      <c r="D39" s="140"/>
      <c r="E39" s="140"/>
      <c r="F39" s="140"/>
      <c r="G39" s="140"/>
      <c r="H39" s="140"/>
      <c r="I39" s="140"/>
      <c r="J39" s="140"/>
      <c r="K39" s="140"/>
      <c r="L39" s="140"/>
      <c r="M39" s="140"/>
      <c r="N39" s="140"/>
      <c r="O39" s="140"/>
    </row>
    <row r="40" spans="1:15">
      <c r="A40" s="166"/>
      <c r="B40" s="166"/>
      <c r="C40" s="166"/>
      <c r="D40" s="140"/>
      <c r="E40" s="140"/>
      <c r="F40" s="140"/>
      <c r="G40" s="140"/>
      <c r="H40" s="140"/>
      <c r="I40" s="140"/>
      <c r="J40" s="140"/>
      <c r="K40" s="140"/>
      <c r="L40" s="140"/>
      <c r="M40" s="140"/>
      <c r="N40" s="140"/>
      <c r="O40" s="140"/>
    </row>
    <row r="41" spans="1:15">
      <c r="A41" s="166"/>
      <c r="B41" s="166"/>
      <c r="C41" s="166"/>
      <c r="D41" s="140"/>
      <c r="E41" s="140"/>
      <c r="F41" s="140"/>
      <c r="G41" s="140"/>
      <c r="H41" s="140"/>
      <c r="I41" s="140"/>
      <c r="J41" s="140"/>
      <c r="K41" s="140"/>
      <c r="L41" s="140"/>
      <c r="M41" s="140"/>
      <c r="N41" s="140"/>
      <c r="O41" s="140"/>
    </row>
    <row r="42" spans="1:15">
      <c r="A42" s="166"/>
      <c r="B42" s="166"/>
      <c r="C42" s="166"/>
      <c r="D42" s="140"/>
      <c r="E42" s="140"/>
      <c r="F42" s="140"/>
      <c r="G42" s="140"/>
      <c r="H42" s="140"/>
      <c r="I42" s="140"/>
      <c r="J42" s="140"/>
      <c r="K42" s="140"/>
      <c r="L42" s="140"/>
      <c r="M42" s="140"/>
      <c r="N42" s="140"/>
      <c r="O42" s="140"/>
    </row>
    <row r="43" spans="1:15">
      <c r="A43" s="166"/>
      <c r="B43" s="166"/>
      <c r="C43" s="166"/>
      <c r="D43" s="140"/>
      <c r="E43" s="140"/>
      <c r="F43" s="140"/>
      <c r="G43" s="140"/>
      <c r="H43" s="140"/>
      <c r="I43" s="140"/>
      <c r="J43" s="140"/>
      <c r="K43" s="140"/>
      <c r="L43" s="140"/>
      <c r="M43" s="140"/>
      <c r="N43" s="140"/>
      <c r="O43" s="140"/>
    </row>
    <row r="44" spans="1:15">
      <c r="A44" s="166"/>
      <c r="B44" s="166"/>
      <c r="C44" s="166"/>
      <c r="D44" s="140"/>
      <c r="E44" s="140"/>
      <c r="F44" s="140"/>
      <c r="G44" s="140"/>
      <c r="H44" s="140"/>
      <c r="I44" s="140"/>
      <c r="J44" s="140"/>
      <c r="K44" s="140"/>
      <c r="L44" s="140"/>
      <c r="M44" s="140"/>
      <c r="N44" s="140"/>
      <c r="O44" s="140"/>
    </row>
    <row r="45" spans="1:15">
      <c r="A45" s="166"/>
      <c r="B45" s="166"/>
      <c r="C45" s="166"/>
      <c r="D45" s="140"/>
      <c r="E45" s="140"/>
      <c r="F45" s="140"/>
      <c r="G45" s="140"/>
      <c r="H45" s="140"/>
      <c r="I45" s="140"/>
      <c r="J45" s="140"/>
      <c r="K45" s="140"/>
      <c r="L45" s="140"/>
      <c r="M45" s="140"/>
      <c r="N45" s="140"/>
      <c r="O45" s="140"/>
    </row>
    <row r="46" spans="1:15">
      <c r="A46" s="166"/>
      <c r="B46" s="166"/>
      <c r="C46" s="166"/>
      <c r="D46" s="140"/>
      <c r="E46" s="140"/>
      <c r="F46" s="140"/>
      <c r="G46" s="140"/>
      <c r="H46" s="140"/>
      <c r="I46" s="140"/>
      <c r="J46" s="140"/>
      <c r="K46" s="140"/>
      <c r="L46" s="140"/>
      <c r="M46" s="140"/>
      <c r="N46" s="140"/>
      <c r="O46" s="140"/>
    </row>
  </sheetData>
  <mergeCells count="2">
    <mergeCell ref="B4:C4"/>
    <mergeCell ref="A12:C12"/>
  </mergeCells>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50"/>
  <sheetViews>
    <sheetView zoomScale="75" zoomScaleNormal="75" zoomScaleSheetLayoutView="100" workbookViewId="0">
      <selection activeCell="I4" sqref="I4"/>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8.3984375" style="2" customWidth="1"/>
    <col min="12" max="12" width="20.69921875" style="2" customWidth="1"/>
    <col min="13" max="13" width="9.09765625" style="2" customWidth="1"/>
    <col min="14" max="14" width="20.69921875" style="2" customWidth="1"/>
    <col min="15" max="15" width="9.69921875" style="2" customWidth="1"/>
    <col min="16" max="16" width="20.59765625" style="2" hidden="1" customWidth="1"/>
    <col min="17" max="17" width="9.69921875" style="2" hidden="1" customWidth="1"/>
    <col min="18" max="18" width="9.69921875" style="2" customWidth="1"/>
    <col min="19" max="19" width="13.69921875" style="3" customWidth="1"/>
    <col min="20" max="20" width="19.8984375" style="2" customWidth="1"/>
    <col min="21" max="21" width="10.5" style="25" customWidth="1"/>
    <col min="22" max="22" width="11.3984375" style="2" customWidth="1"/>
    <col min="23" max="23" width="8.09765625" style="2" customWidth="1"/>
    <col min="24" max="16384" width="8.09765625" style="2"/>
  </cols>
  <sheetData>
    <row r="1" spans="1:22" ht="19.5" customHeight="1" thickBot="1">
      <c r="A1" s="166" t="s">
        <v>87</v>
      </c>
    </row>
    <row r="2" spans="1:22" ht="19.5" customHeight="1" thickBot="1">
      <c r="A2" s="166"/>
      <c r="L2" s="247" t="s">
        <v>85</v>
      </c>
      <c r="M2" s="248"/>
      <c r="N2" s="236"/>
      <c r="O2" s="236"/>
    </row>
    <row r="3" spans="1:22" ht="21.75" customHeight="1" thickBot="1">
      <c r="L3" s="243" t="s">
        <v>70</v>
      </c>
      <c r="M3" s="244"/>
      <c r="N3" s="237" t="s">
        <v>71</v>
      </c>
      <c r="O3" s="238"/>
      <c r="S3" s="3" t="s">
        <v>71</v>
      </c>
      <c r="T3" s="9" t="s">
        <v>69</v>
      </c>
      <c r="U3" s="26" t="s">
        <v>17</v>
      </c>
    </row>
    <row r="4" spans="1:22" ht="16.5" customHeight="1" thickBot="1">
      <c r="A4" s="2" t="s">
        <v>113</v>
      </c>
      <c r="L4" s="245" t="s">
        <v>18</v>
      </c>
      <c r="M4" s="246"/>
      <c r="N4" s="239"/>
      <c r="O4" s="240"/>
      <c r="S4" s="27">
        <v>1</v>
      </c>
      <c r="U4" s="200">
        <v>1</v>
      </c>
      <c r="V4" s="28">
        <v>0.1</v>
      </c>
    </row>
    <row r="5" spans="1:22" ht="5.25" customHeight="1" thickBot="1">
      <c r="A5" s="11"/>
      <c r="B5" s="11"/>
      <c r="C5" s="11"/>
      <c r="L5" s="103"/>
      <c r="M5" s="90"/>
      <c r="N5" s="241"/>
      <c r="O5" s="242"/>
      <c r="S5" s="202">
        <v>0.23</v>
      </c>
      <c r="U5" s="201"/>
    </row>
    <row r="6" spans="1:22" ht="27.75" customHeight="1" thickBot="1">
      <c r="A6" s="223" t="s">
        <v>19</v>
      </c>
      <c r="B6" s="224"/>
      <c r="C6" s="224"/>
      <c r="D6" s="224"/>
      <c r="E6" s="224"/>
      <c r="F6" s="224"/>
      <c r="G6" s="224" t="s">
        <v>0</v>
      </c>
      <c r="H6" s="224"/>
      <c r="I6" s="225" t="s">
        <v>20</v>
      </c>
      <c r="J6" s="226"/>
      <c r="K6" s="227"/>
      <c r="L6" s="224" t="s">
        <v>73</v>
      </c>
      <c r="M6" s="224"/>
      <c r="N6" s="224" t="s">
        <v>21</v>
      </c>
      <c r="O6" s="228"/>
      <c r="P6" s="203" t="s">
        <v>73</v>
      </c>
      <c r="Q6" s="204"/>
      <c r="S6" s="202"/>
    </row>
    <row r="7" spans="1:22" ht="32.25" customHeight="1">
      <c r="A7" s="229" t="s">
        <v>22</v>
      </c>
      <c r="B7" s="217" t="s">
        <v>23</v>
      </c>
      <c r="C7" s="219" t="s">
        <v>1</v>
      </c>
      <c r="D7" s="221" t="s">
        <v>24</v>
      </c>
      <c r="E7" s="221"/>
      <c r="F7" s="221"/>
      <c r="G7" s="32"/>
      <c r="H7" s="29" t="s">
        <v>4</v>
      </c>
      <c r="I7" s="29" t="s">
        <v>3</v>
      </c>
      <c r="J7" s="144">
        <v>184000</v>
      </c>
      <c r="K7" s="31" t="s">
        <v>25</v>
      </c>
      <c r="L7" s="33">
        <f>G7*J7</f>
        <v>0</v>
      </c>
      <c r="M7" s="34" t="s">
        <v>12</v>
      </c>
      <c r="N7" s="99"/>
      <c r="O7" s="34" t="s">
        <v>12</v>
      </c>
      <c r="P7" s="33">
        <f>J7*L7</f>
        <v>0</v>
      </c>
      <c r="Q7" s="34" t="s">
        <v>12</v>
      </c>
      <c r="S7" s="4"/>
      <c r="U7" s="35"/>
    </row>
    <row r="8" spans="1:22" ht="32.25" customHeight="1">
      <c r="A8" s="230"/>
      <c r="B8" s="218"/>
      <c r="C8" s="220"/>
      <c r="D8" s="222"/>
      <c r="E8" s="222"/>
      <c r="F8" s="222"/>
      <c r="G8" s="39"/>
      <c r="H8" s="36" t="s">
        <v>4</v>
      </c>
      <c r="I8" s="36" t="s">
        <v>7</v>
      </c>
      <c r="J8" s="145">
        <v>144000</v>
      </c>
      <c r="K8" s="38" t="s">
        <v>25</v>
      </c>
      <c r="L8" s="40">
        <f>G8*J8</f>
        <v>0</v>
      </c>
      <c r="M8" s="41" t="s">
        <v>12</v>
      </c>
      <c r="N8" s="100"/>
      <c r="O8" s="41" t="s">
        <v>12</v>
      </c>
      <c r="P8" s="40">
        <f>J8*L8</f>
        <v>0</v>
      </c>
      <c r="Q8" s="41" t="s">
        <v>12</v>
      </c>
      <c r="S8" s="5"/>
      <c r="U8" s="35"/>
    </row>
    <row r="9" spans="1:22" ht="32.25" customHeight="1">
      <c r="A9" s="230"/>
      <c r="B9" s="218"/>
      <c r="C9" s="220"/>
      <c r="D9" s="222"/>
      <c r="E9" s="222"/>
      <c r="F9" s="222"/>
      <c r="G9" s="42"/>
      <c r="H9" s="159" t="s">
        <v>4</v>
      </c>
      <c r="I9" s="159" t="s">
        <v>8</v>
      </c>
      <c r="J9" s="146">
        <v>120000</v>
      </c>
      <c r="K9" s="158" t="s">
        <v>25</v>
      </c>
      <c r="L9" s="40">
        <f t="shared" ref="L9:L17" si="0">G9*J9</f>
        <v>0</v>
      </c>
      <c r="M9" s="41" t="s">
        <v>12</v>
      </c>
      <c r="N9" s="100"/>
      <c r="O9" s="41" t="s">
        <v>12</v>
      </c>
      <c r="P9" s="40">
        <f t="shared" ref="P9:P22" si="1">J9*L9</f>
        <v>0</v>
      </c>
      <c r="Q9" s="41" t="s">
        <v>12</v>
      </c>
      <c r="S9" s="6"/>
      <c r="U9" s="35"/>
    </row>
    <row r="10" spans="1:22" ht="32.25" customHeight="1">
      <c r="A10" s="230"/>
      <c r="B10" s="218"/>
      <c r="C10" s="220"/>
      <c r="D10" s="222" t="s">
        <v>26</v>
      </c>
      <c r="E10" s="222"/>
      <c r="F10" s="222"/>
      <c r="G10" s="46"/>
      <c r="H10" s="43" t="s">
        <v>4</v>
      </c>
      <c r="I10" s="43" t="s">
        <v>3</v>
      </c>
      <c r="J10" s="144">
        <v>184000</v>
      </c>
      <c r="K10" s="45" t="s">
        <v>25</v>
      </c>
      <c r="L10" s="40">
        <f>G10*J10</f>
        <v>0</v>
      </c>
      <c r="M10" s="41" t="s">
        <v>12</v>
      </c>
      <c r="N10" s="100"/>
      <c r="O10" s="41" t="s">
        <v>12</v>
      </c>
      <c r="P10" s="40">
        <f t="shared" si="1"/>
        <v>0</v>
      </c>
      <c r="Q10" s="41" t="s">
        <v>12</v>
      </c>
      <c r="S10" s="4"/>
      <c r="U10" s="35"/>
    </row>
    <row r="11" spans="1:22" ht="32.25" customHeight="1">
      <c r="A11" s="230"/>
      <c r="B11" s="218"/>
      <c r="C11" s="220"/>
      <c r="D11" s="222"/>
      <c r="E11" s="222"/>
      <c r="F11" s="222"/>
      <c r="G11" s="39"/>
      <c r="H11" s="36" t="s">
        <v>4</v>
      </c>
      <c r="I11" s="36" t="s">
        <v>7</v>
      </c>
      <c r="J11" s="145">
        <v>144000</v>
      </c>
      <c r="K11" s="38" t="s">
        <v>25</v>
      </c>
      <c r="L11" s="40">
        <f t="shared" si="0"/>
        <v>0</v>
      </c>
      <c r="M11" s="41" t="s">
        <v>12</v>
      </c>
      <c r="N11" s="100"/>
      <c r="O11" s="41" t="s">
        <v>12</v>
      </c>
      <c r="P11" s="40">
        <f t="shared" si="1"/>
        <v>0</v>
      </c>
      <c r="Q11" s="41" t="s">
        <v>12</v>
      </c>
      <c r="S11" s="5"/>
      <c r="U11" s="35"/>
    </row>
    <row r="12" spans="1:22" ht="32.25" customHeight="1">
      <c r="A12" s="230"/>
      <c r="B12" s="218"/>
      <c r="C12" s="220"/>
      <c r="D12" s="222"/>
      <c r="E12" s="222"/>
      <c r="F12" s="222"/>
      <c r="G12" s="42"/>
      <c r="H12" s="159" t="s">
        <v>4</v>
      </c>
      <c r="I12" s="159" t="s">
        <v>27</v>
      </c>
      <c r="J12" s="146">
        <v>120000</v>
      </c>
      <c r="K12" s="158" t="s">
        <v>25</v>
      </c>
      <c r="L12" s="40">
        <f t="shared" si="0"/>
        <v>0</v>
      </c>
      <c r="M12" s="41" t="s">
        <v>12</v>
      </c>
      <c r="N12" s="100"/>
      <c r="O12" s="41" t="s">
        <v>12</v>
      </c>
      <c r="P12" s="40">
        <f t="shared" si="1"/>
        <v>0</v>
      </c>
      <c r="Q12" s="41" t="s">
        <v>12</v>
      </c>
      <c r="S12" s="6"/>
      <c r="U12" s="35"/>
    </row>
    <row r="13" spans="1:22" ht="32.25" customHeight="1">
      <c r="A13" s="230"/>
      <c r="B13" s="218"/>
      <c r="C13" s="220"/>
      <c r="D13" s="222" t="s">
        <v>2</v>
      </c>
      <c r="E13" s="222"/>
      <c r="F13" s="222"/>
      <c r="G13" s="46"/>
      <c r="H13" s="43" t="s">
        <v>9</v>
      </c>
      <c r="I13" s="43" t="s">
        <v>3</v>
      </c>
      <c r="J13" s="144">
        <v>72000</v>
      </c>
      <c r="K13" s="45" t="s">
        <v>28</v>
      </c>
      <c r="L13" s="40">
        <f t="shared" si="0"/>
        <v>0</v>
      </c>
      <c r="M13" s="41" t="s">
        <v>12</v>
      </c>
      <c r="N13" s="100"/>
      <c r="O13" s="41" t="s">
        <v>12</v>
      </c>
      <c r="P13" s="40">
        <f t="shared" si="1"/>
        <v>0</v>
      </c>
      <c r="Q13" s="41" t="s">
        <v>12</v>
      </c>
      <c r="S13" s="4"/>
      <c r="U13" s="35"/>
    </row>
    <row r="14" spans="1:22" ht="32.25" customHeight="1">
      <c r="A14" s="230"/>
      <c r="B14" s="218"/>
      <c r="C14" s="220"/>
      <c r="D14" s="222"/>
      <c r="E14" s="222"/>
      <c r="F14" s="222"/>
      <c r="G14" s="39"/>
      <c r="H14" s="36" t="s">
        <v>9</v>
      </c>
      <c r="I14" s="36" t="s">
        <v>7</v>
      </c>
      <c r="J14" s="145">
        <v>48000</v>
      </c>
      <c r="K14" s="38" t="s">
        <v>28</v>
      </c>
      <c r="L14" s="40">
        <f t="shared" si="0"/>
        <v>0</v>
      </c>
      <c r="M14" s="41" t="s">
        <v>12</v>
      </c>
      <c r="N14" s="100"/>
      <c r="O14" s="41" t="s">
        <v>12</v>
      </c>
      <c r="P14" s="40">
        <f t="shared" si="1"/>
        <v>0</v>
      </c>
      <c r="Q14" s="41" t="s">
        <v>12</v>
      </c>
      <c r="S14" s="5"/>
      <c r="U14" s="35"/>
    </row>
    <row r="15" spans="1:22" ht="32.25" customHeight="1">
      <c r="A15" s="230"/>
      <c r="B15" s="218"/>
      <c r="C15" s="220"/>
      <c r="D15" s="222"/>
      <c r="E15" s="222"/>
      <c r="F15" s="222"/>
      <c r="G15" s="42"/>
      <c r="H15" s="159" t="s">
        <v>9</v>
      </c>
      <c r="I15" s="159" t="s">
        <v>8</v>
      </c>
      <c r="J15" s="146">
        <v>24000</v>
      </c>
      <c r="K15" s="158" t="s">
        <v>28</v>
      </c>
      <c r="L15" s="40">
        <f t="shared" si="0"/>
        <v>0</v>
      </c>
      <c r="M15" s="41" t="s">
        <v>12</v>
      </c>
      <c r="N15" s="100"/>
      <c r="O15" s="41" t="s">
        <v>12</v>
      </c>
      <c r="P15" s="40">
        <f t="shared" si="1"/>
        <v>0</v>
      </c>
      <c r="Q15" s="41" t="s">
        <v>12</v>
      </c>
      <c r="S15" s="6"/>
      <c r="U15" s="35"/>
    </row>
    <row r="16" spans="1:22" ht="32.25" customHeight="1">
      <c r="A16" s="230"/>
      <c r="B16" s="218"/>
      <c r="C16" s="218" t="s">
        <v>10</v>
      </c>
      <c r="D16" s="222" t="s">
        <v>11</v>
      </c>
      <c r="E16" s="222"/>
      <c r="F16" s="222"/>
      <c r="G16" s="46"/>
      <c r="H16" s="43" t="s">
        <v>4</v>
      </c>
      <c r="I16" s="43" t="s">
        <v>3</v>
      </c>
      <c r="J16" s="144">
        <v>272000</v>
      </c>
      <c r="K16" s="45" t="s">
        <v>25</v>
      </c>
      <c r="L16" s="40">
        <f t="shared" si="0"/>
        <v>0</v>
      </c>
      <c r="M16" s="41" t="s">
        <v>12</v>
      </c>
      <c r="N16" s="100"/>
      <c r="O16" s="41" t="s">
        <v>12</v>
      </c>
      <c r="P16" s="40">
        <f t="shared" si="1"/>
        <v>0</v>
      </c>
      <c r="Q16" s="41" t="s">
        <v>12</v>
      </c>
      <c r="S16" s="4"/>
      <c r="U16" s="35"/>
    </row>
    <row r="17" spans="1:23" ht="32.25" customHeight="1">
      <c r="A17" s="230"/>
      <c r="B17" s="218"/>
      <c r="C17" s="218"/>
      <c r="D17" s="222"/>
      <c r="E17" s="222"/>
      <c r="F17" s="222"/>
      <c r="G17" s="42"/>
      <c r="H17" s="159" t="s">
        <v>4</v>
      </c>
      <c r="I17" s="159" t="s">
        <v>8</v>
      </c>
      <c r="J17" s="146">
        <v>240000</v>
      </c>
      <c r="K17" s="158" t="s">
        <v>25</v>
      </c>
      <c r="L17" s="40">
        <f t="shared" si="0"/>
        <v>0</v>
      </c>
      <c r="M17" s="41" t="s">
        <v>12</v>
      </c>
      <c r="N17" s="100"/>
      <c r="O17" s="41" t="s">
        <v>12</v>
      </c>
      <c r="P17" s="40">
        <f t="shared" si="1"/>
        <v>0</v>
      </c>
      <c r="Q17" s="41" t="s">
        <v>12</v>
      </c>
      <c r="S17" s="6"/>
      <c r="U17" s="35"/>
    </row>
    <row r="18" spans="1:23" ht="32.25" customHeight="1">
      <c r="A18" s="230"/>
      <c r="B18" s="205" t="s">
        <v>72</v>
      </c>
      <c r="C18" s="206"/>
      <c r="D18" s="205" t="s">
        <v>29</v>
      </c>
      <c r="E18" s="206"/>
      <c r="F18" s="43" t="s">
        <v>30</v>
      </c>
      <c r="G18" s="48"/>
      <c r="H18" s="43" t="s">
        <v>32</v>
      </c>
      <c r="I18" s="213">
        <v>149000</v>
      </c>
      <c r="J18" s="214"/>
      <c r="K18" s="47" t="s">
        <v>31</v>
      </c>
      <c r="L18" s="40">
        <f t="shared" ref="L18:L22" si="2">G18*I18</f>
        <v>0</v>
      </c>
      <c r="M18" s="41" t="s">
        <v>12</v>
      </c>
      <c r="N18" s="100"/>
      <c r="O18" s="41" t="s">
        <v>12</v>
      </c>
      <c r="P18" s="40">
        <f t="shared" si="1"/>
        <v>0</v>
      </c>
      <c r="Q18" s="41" t="s">
        <v>12</v>
      </c>
      <c r="S18" s="4"/>
      <c r="T18" s="49"/>
      <c r="U18" s="35"/>
    </row>
    <row r="19" spans="1:23" ht="32.25" customHeight="1">
      <c r="A19" s="230"/>
      <c r="B19" s="207"/>
      <c r="C19" s="208"/>
      <c r="D19" s="211"/>
      <c r="E19" s="212"/>
      <c r="F19" s="159" t="s">
        <v>33</v>
      </c>
      <c r="G19" s="51"/>
      <c r="H19" s="159" t="s">
        <v>32</v>
      </c>
      <c r="I19" s="215">
        <v>224000</v>
      </c>
      <c r="J19" s="216"/>
      <c r="K19" s="50" t="s">
        <v>31</v>
      </c>
      <c r="L19" s="40">
        <f t="shared" si="2"/>
        <v>0</v>
      </c>
      <c r="M19" s="41" t="s">
        <v>12</v>
      </c>
      <c r="N19" s="100"/>
      <c r="O19" s="41" t="s">
        <v>12</v>
      </c>
      <c r="P19" s="40">
        <f t="shared" si="1"/>
        <v>0</v>
      </c>
      <c r="Q19" s="41" t="s">
        <v>12</v>
      </c>
      <c r="S19" s="5"/>
      <c r="T19" s="52"/>
      <c r="U19" s="35"/>
    </row>
    <row r="20" spans="1:23" ht="32.25" customHeight="1">
      <c r="A20" s="230"/>
      <c r="B20" s="207"/>
      <c r="C20" s="208"/>
      <c r="D20" s="205" t="s">
        <v>34</v>
      </c>
      <c r="E20" s="206"/>
      <c r="F20" s="43" t="s">
        <v>30</v>
      </c>
      <c r="G20" s="48"/>
      <c r="H20" s="43" t="s">
        <v>32</v>
      </c>
      <c r="I20" s="213">
        <v>53000</v>
      </c>
      <c r="J20" s="214"/>
      <c r="K20" s="47" t="s">
        <v>31</v>
      </c>
      <c r="L20" s="40">
        <f t="shared" si="2"/>
        <v>0</v>
      </c>
      <c r="M20" s="41" t="s">
        <v>12</v>
      </c>
      <c r="N20" s="100"/>
      <c r="O20" s="41" t="s">
        <v>12</v>
      </c>
      <c r="P20" s="40">
        <f t="shared" si="1"/>
        <v>0</v>
      </c>
      <c r="Q20" s="41" t="s">
        <v>12</v>
      </c>
      <c r="S20" s="5"/>
      <c r="T20" s="52"/>
      <c r="U20" s="35"/>
    </row>
    <row r="21" spans="1:23" ht="32.25" customHeight="1">
      <c r="A21" s="230"/>
      <c r="B21" s="207"/>
      <c r="C21" s="208"/>
      <c r="D21" s="211"/>
      <c r="E21" s="212"/>
      <c r="F21" s="159" t="s">
        <v>33</v>
      </c>
      <c r="G21" s="54"/>
      <c r="H21" s="159" t="s">
        <v>32</v>
      </c>
      <c r="I21" s="215">
        <v>91000</v>
      </c>
      <c r="J21" s="216"/>
      <c r="K21" s="53" t="s">
        <v>31</v>
      </c>
      <c r="L21" s="40">
        <f t="shared" si="2"/>
        <v>0</v>
      </c>
      <c r="M21" s="41" t="s">
        <v>12</v>
      </c>
      <c r="N21" s="100"/>
      <c r="O21" s="41" t="s">
        <v>12</v>
      </c>
      <c r="P21" s="40">
        <f t="shared" si="1"/>
        <v>0</v>
      </c>
      <c r="Q21" s="41" t="s">
        <v>12</v>
      </c>
      <c r="S21" s="5"/>
      <c r="T21" s="52"/>
      <c r="U21" s="35"/>
    </row>
    <row r="22" spans="1:23" ht="32.25" customHeight="1">
      <c r="A22" s="230"/>
      <c r="B22" s="207"/>
      <c r="C22" s="208"/>
      <c r="D22" s="205" t="s">
        <v>35</v>
      </c>
      <c r="E22" s="206"/>
      <c r="F22" s="43" t="s">
        <v>30</v>
      </c>
      <c r="G22" s="48"/>
      <c r="H22" s="43" t="s">
        <v>32</v>
      </c>
      <c r="I22" s="213">
        <v>184000</v>
      </c>
      <c r="J22" s="214"/>
      <c r="K22" s="47" t="s">
        <v>31</v>
      </c>
      <c r="L22" s="40">
        <f t="shared" si="2"/>
        <v>0</v>
      </c>
      <c r="M22" s="41" t="s">
        <v>12</v>
      </c>
      <c r="N22" s="100"/>
      <c r="O22" s="41" t="s">
        <v>12</v>
      </c>
      <c r="P22" s="40">
        <f t="shared" si="1"/>
        <v>0</v>
      </c>
      <c r="Q22" s="41" t="s">
        <v>12</v>
      </c>
      <c r="S22" s="5"/>
      <c r="T22" s="52"/>
      <c r="U22" s="35"/>
    </row>
    <row r="23" spans="1:23" ht="32.25" customHeight="1" thickBot="1">
      <c r="A23" s="230"/>
      <c r="B23" s="209"/>
      <c r="C23" s="210"/>
      <c r="D23" s="209"/>
      <c r="E23" s="210"/>
      <c r="F23" s="55" t="s">
        <v>33</v>
      </c>
      <c r="G23" s="57"/>
      <c r="H23" s="55" t="s">
        <v>32</v>
      </c>
      <c r="I23" s="234">
        <v>276000</v>
      </c>
      <c r="J23" s="235"/>
      <c r="K23" s="56" t="s">
        <v>31</v>
      </c>
      <c r="L23" s="105">
        <f>G23*I23</f>
        <v>0</v>
      </c>
      <c r="M23" s="59" t="s">
        <v>12</v>
      </c>
      <c r="N23" s="101"/>
      <c r="O23" s="59" t="s">
        <v>12</v>
      </c>
      <c r="P23" s="58">
        <f>I23*L23</f>
        <v>0</v>
      </c>
      <c r="Q23" s="59" t="s">
        <v>12</v>
      </c>
      <c r="S23" s="6"/>
      <c r="T23" s="60"/>
      <c r="U23" s="35"/>
    </row>
    <row r="24" spans="1:23" ht="34.5" customHeight="1" thickTop="1" thickBot="1">
      <c r="A24" s="230"/>
      <c r="B24" s="231" t="s">
        <v>74</v>
      </c>
      <c r="C24" s="232"/>
      <c r="D24" s="232"/>
      <c r="E24" s="232"/>
      <c r="F24" s="232"/>
      <c r="G24" s="232"/>
      <c r="H24" s="232"/>
      <c r="I24" s="232"/>
      <c r="J24" s="232"/>
      <c r="K24" s="233"/>
      <c r="L24" s="61">
        <f>SUM(L7:L23)</f>
        <v>0</v>
      </c>
      <c r="M24" s="62" t="s">
        <v>12</v>
      </c>
      <c r="N24" s="61">
        <f>SUM(N7:N23)</f>
        <v>0</v>
      </c>
      <c r="O24" s="62" t="s">
        <v>12</v>
      </c>
      <c r="P24" s="61">
        <f>SUM(P7:P23)</f>
        <v>0</v>
      </c>
      <c r="Q24" s="62" t="s">
        <v>12</v>
      </c>
      <c r="S24" s="5"/>
      <c r="T24" s="11"/>
      <c r="U24" s="35"/>
    </row>
    <row r="25" spans="1:23" ht="33.75" customHeight="1">
      <c r="A25" s="229" t="s">
        <v>36</v>
      </c>
      <c r="B25" s="296" t="s">
        <v>37</v>
      </c>
      <c r="C25" s="297"/>
      <c r="D25" s="221" t="s">
        <v>38</v>
      </c>
      <c r="E25" s="221"/>
      <c r="F25" s="221"/>
      <c r="G25" s="108"/>
      <c r="H25" s="91" t="s">
        <v>75</v>
      </c>
      <c r="I25" s="309">
        <v>452000</v>
      </c>
      <c r="J25" s="310"/>
      <c r="K25" s="63" t="s">
        <v>39</v>
      </c>
      <c r="L25" s="93"/>
      <c r="M25" s="156" t="s">
        <v>40</v>
      </c>
      <c r="N25" s="98"/>
      <c r="O25" s="65" t="s">
        <v>12</v>
      </c>
      <c r="P25" s="64"/>
      <c r="Q25" s="65" t="s">
        <v>12</v>
      </c>
      <c r="S25" s="4"/>
      <c r="U25" s="35"/>
      <c r="V25" s="2">
        <v>0</v>
      </c>
      <c r="W25" s="2">
        <v>1</v>
      </c>
    </row>
    <row r="26" spans="1:23" ht="33.75" customHeight="1">
      <c r="A26" s="230"/>
      <c r="B26" s="298"/>
      <c r="C26" s="299"/>
      <c r="D26" s="222" t="s">
        <v>41</v>
      </c>
      <c r="E26" s="222"/>
      <c r="F26" s="222"/>
      <c r="G26" s="109"/>
      <c r="H26" s="92" t="s">
        <v>75</v>
      </c>
      <c r="I26" s="256">
        <v>416000</v>
      </c>
      <c r="J26" s="257"/>
      <c r="K26" s="23" t="s">
        <v>42</v>
      </c>
      <c r="L26" s="94">
        <f>G26*I26</f>
        <v>0</v>
      </c>
      <c r="M26" s="157" t="s">
        <v>40</v>
      </c>
      <c r="N26" s="96"/>
      <c r="O26" s="67" t="s">
        <v>12</v>
      </c>
      <c r="P26" s="66"/>
      <c r="Q26" s="67" t="s">
        <v>12</v>
      </c>
      <c r="S26" s="5"/>
      <c r="U26" s="35"/>
    </row>
    <row r="27" spans="1:23" ht="29.25" customHeight="1">
      <c r="A27" s="230"/>
      <c r="B27" s="298"/>
      <c r="C27" s="299"/>
      <c r="D27" s="276" t="s">
        <v>43</v>
      </c>
      <c r="E27" s="250"/>
      <c r="F27" s="251"/>
      <c r="G27" s="274"/>
      <c r="H27" s="218" t="s">
        <v>75</v>
      </c>
      <c r="I27" s="256">
        <v>263000</v>
      </c>
      <c r="J27" s="257"/>
      <c r="K27" s="258" t="s">
        <v>44</v>
      </c>
      <c r="L27" s="261">
        <f>G27*I27</f>
        <v>0</v>
      </c>
      <c r="M27" s="264" t="s">
        <v>40</v>
      </c>
      <c r="N27" s="266"/>
      <c r="O27" s="269" t="s">
        <v>12</v>
      </c>
      <c r="P27" s="271"/>
      <c r="Q27" s="269" t="s">
        <v>12</v>
      </c>
      <c r="S27" s="252"/>
      <c r="U27" s="35"/>
    </row>
    <row r="28" spans="1:23" ht="21" customHeight="1">
      <c r="A28" s="230"/>
      <c r="B28" s="298"/>
      <c r="C28" s="299"/>
      <c r="D28" s="276"/>
      <c r="E28" s="250"/>
      <c r="F28" s="251"/>
      <c r="G28" s="274"/>
      <c r="H28" s="218"/>
      <c r="I28" s="256"/>
      <c r="J28" s="257"/>
      <c r="K28" s="259"/>
      <c r="L28" s="262"/>
      <c r="M28" s="220"/>
      <c r="N28" s="267"/>
      <c r="O28" s="269"/>
      <c r="P28" s="272"/>
      <c r="Q28" s="269"/>
      <c r="S28" s="252"/>
      <c r="U28" s="35"/>
    </row>
    <row r="29" spans="1:23" ht="30" customHeight="1">
      <c r="A29" s="230"/>
      <c r="B29" s="298"/>
      <c r="C29" s="299"/>
      <c r="D29" s="276"/>
      <c r="E29" s="250"/>
      <c r="F29" s="251"/>
      <c r="G29" s="274"/>
      <c r="H29" s="218"/>
      <c r="I29" s="256"/>
      <c r="J29" s="257"/>
      <c r="K29" s="260"/>
      <c r="L29" s="263"/>
      <c r="M29" s="265"/>
      <c r="N29" s="268"/>
      <c r="O29" s="270"/>
      <c r="P29" s="273"/>
      <c r="Q29" s="270"/>
      <c r="S29" s="252"/>
      <c r="U29" s="35"/>
    </row>
    <row r="30" spans="1:23" ht="33.75" customHeight="1" thickBot="1">
      <c r="A30" s="230"/>
      <c r="B30" s="300"/>
      <c r="C30" s="301"/>
      <c r="D30" s="253" t="s">
        <v>45</v>
      </c>
      <c r="E30" s="254"/>
      <c r="F30" s="255"/>
      <c r="G30" s="160"/>
      <c r="H30" s="157" t="s">
        <v>75</v>
      </c>
      <c r="I30" s="256">
        <v>57000</v>
      </c>
      <c r="J30" s="257"/>
      <c r="K30" s="68" t="s">
        <v>46</v>
      </c>
      <c r="L30" s="95">
        <f>G30*I30</f>
        <v>0</v>
      </c>
      <c r="M30" s="69" t="s">
        <v>47</v>
      </c>
      <c r="N30" s="97"/>
      <c r="O30" s="71" t="s">
        <v>12</v>
      </c>
      <c r="P30" s="70"/>
      <c r="Q30" s="71" t="s">
        <v>12</v>
      </c>
      <c r="S30" s="6"/>
      <c r="U30" s="35"/>
    </row>
    <row r="31" spans="1:23" ht="34.5" customHeight="1" thickTop="1" thickBot="1">
      <c r="A31" s="230"/>
      <c r="B31" s="306" t="s">
        <v>76</v>
      </c>
      <c r="C31" s="307"/>
      <c r="D31" s="307"/>
      <c r="E31" s="307"/>
      <c r="F31" s="307"/>
      <c r="G31" s="307"/>
      <c r="H31" s="307"/>
      <c r="I31" s="307"/>
      <c r="J31" s="307"/>
      <c r="K31" s="308"/>
      <c r="L31" s="61">
        <f>SUM(L25:L30)</f>
        <v>0</v>
      </c>
      <c r="M31" s="62" t="s">
        <v>12</v>
      </c>
      <c r="N31" s="61">
        <f>SUM(N25:N30)</f>
        <v>0</v>
      </c>
      <c r="O31" s="62" t="s">
        <v>12</v>
      </c>
      <c r="P31" s="61">
        <f>SUM(P25:P30)</f>
        <v>0</v>
      </c>
      <c r="Q31" s="62" t="s">
        <v>12</v>
      </c>
      <c r="S31" s="5"/>
      <c r="T31" s="11"/>
      <c r="U31" s="35"/>
      <c r="V31" s="72" t="s">
        <v>48</v>
      </c>
    </row>
    <row r="32" spans="1:23" ht="32.25" customHeight="1">
      <c r="A32" s="230"/>
      <c r="B32" s="296" t="s">
        <v>49</v>
      </c>
      <c r="C32" s="297"/>
      <c r="D32" s="311" t="s">
        <v>103</v>
      </c>
      <c r="E32" s="312"/>
      <c r="F32" s="313"/>
      <c r="G32" s="108"/>
      <c r="H32" s="91" t="s">
        <v>77</v>
      </c>
      <c r="I32" s="287" t="s">
        <v>50</v>
      </c>
      <c r="J32" s="288"/>
      <c r="K32" s="288"/>
      <c r="L32" s="288"/>
      <c r="M32" s="289"/>
      <c r="N32" s="96"/>
      <c r="O32" s="73" t="s">
        <v>12</v>
      </c>
      <c r="P32" s="66"/>
      <c r="Q32" s="73" t="s">
        <v>12</v>
      </c>
      <c r="S32" s="74"/>
      <c r="U32" s="35" t="e">
        <f t="shared" ref="U32:U37" si="3">I32*L32</f>
        <v>#VALUE!</v>
      </c>
      <c r="V32" s="72" t="e">
        <f>IF(N32&gt;U32,U32,N32)</f>
        <v>#VALUE!</v>
      </c>
    </row>
    <row r="33" spans="1:25" ht="32.25" customHeight="1">
      <c r="A33" s="230"/>
      <c r="B33" s="298"/>
      <c r="C33" s="299"/>
      <c r="D33" s="276" t="s">
        <v>105</v>
      </c>
      <c r="E33" s="250"/>
      <c r="F33" s="251"/>
      <c r="G33" s="109"/>
      <c r="H33" s="92" t="s">
        <v>77</v>
      </c>
      <c r="I33" s="290"/>
      <c r="J33" s="291"/>
      <c r="K33" s="291"/>
      <c r="L33" s="291"/>
      <c r="M33" s="292"/>
      <c r="N33" s="96"/>
      <c r="O33" s="73" t="s">
        <v>12</v>
      </c>
      <c r="P33" s="66"/>
      <c r="Q33" s="73"/>
      <c r="S33" s="75"/>
      <c r="U33" s="35"/>
      <c r="V33" s="72"/>
    </row>
    <row r="34" spans="1:25" ht="32.25" customHeight="1">
      <c r="A34" s="230"/>
      <c r="B34" s="298"/>
      <c r="C34" s="299"/>
      <c r="D34" s="276" t="s">
        <v>58</v>
      </c>
      <c r="E34" s="250"/>
      <c r="F34" s="251"/>
      <c r="G34" s="109"/>
      <c r="H34" s="92" t="s">
        <v>77</v>
      </c>
      <c r="I34" s="290"/>
      <c r="J34" s="291"/>
      <c r="K34" s="291"/>
      <c r="L34" s="291"/>
      <c r="M34" s="292"/>
      <c r="N34" s="96"/>
      <c r="O34" s="73" t="s">
        <v>12</v>
      </c>
      <c r="P34" s="66"/>
      <c r="Q34" s="73"/>
      <c r="S34" s="75"/>
      <c r="U34" s="35"/>
      <c r="V34" s="72"/>
    </row>
    <row r="35" spans="1:25" ht="32.25" customHeight="1">
      <c r="A35" s="230"/>
      <c r="B35" s="298"/>
      <c r="C35" s="299"/>
      <c r="D35" s="276" t="s">
        <v>59</v>
      </c>
      <c r="E35" s="250"/>
      <c r="F35" s="251"/>
      <c r="G35" s="109"/>
      <c r="H35" s="92" t="s">
        <v>77</v>
      </c>
      <c r="I35" s="290"/>
      <c r="J35" s="291"/>
      <c r="K35" s="291"/>
      <c r="L35" s="291"/>
      <c r="M35" s="292"/>
      <c r="N35" s="96"/>
      <c r="O35" s="73" t="s">
        <v>12</v>
      </c>
      <c r="P35" s="66"/>
      <c r="Q35" s="73"/>
      <c r="S35" s="75"/>
      <c r="U35" s="35"/>
      <c r="V35" s="72"/>
    </row>
    <row r="36" spans="1:25" ht="32.25" customHeight="1">
      <c r="A36" s="230"/>
      <c r="B36" s="298"/>
      <c r="C36" s="299"/>
      <c r="D36" s="314" t="s">
        <v>60</v>
      </c>
      <c r="E36" s="315"/>
      <c r="F36" s="316"/>
      <c r="G36" s="109"/>
      <c r="H36" s="92" t="s">
        <v>77</v>
      </c>
      <c r="I36" s="290"/>
      <c r="J36" s="291"/>
      <c r="K36" s="291"/>
      <c r="L36" s="291"/>
      <c r="M36" s="292"/>
      <c r="N36" s="96"/>
      <c r="O36" s="73" t="s">
        <v>12</v>
      </c>
      <c r="P36" s="66"/>
      <c r="Q36" s="73" t="s">
        <v>12</v>
      </c>
      <c r="S36" s="75">
        <v>130000</v>
      </c>
      <c r="U36" s="35">
        <f t="shared" si="3"/>
        <v>0</v>
      </c>
      <c r="V36" s="72">
        <f>IF(N36&gt;U36,U36,N36)</f>
        <v>0</v>
      </c>
    </row>
    <row r="37" spans="1:25" ht="32.25" customHeight="1" thickBot="1">
      <c r="A37" s="230"/>
      <c r="B37" s="300"/>
      <c r="C37" s="301"/>
      <c r="D37" s="317" t="s">
        <v>61</v>
      </c>
      <c r="E37" s="318"/>
      <c r="F37" s="319"/>
      <c r="G37" s="109"/>
      <c r="H37" s="92" t="s">
        <v>77</v>
      </c>
      <c r="I37" s="293"/>
      <c r="J37" s="294"/>
      <c r="K37" s="294"/>
      <c r="L37" s="294"/>
      <c r="M37" s="295"/>
      <c r="N37" s="97"/>
      <c r="O37" s="71" t="s">
        <v>6</v>
      </c>
      <c r="P37" s="70"/>
      <c r="Q37" s="71" t="s">
        <v>6</v>
      </c>
      <c r="S37" s="76">
        <v>130000</v>
      </c>
      <c r="U37" s="35">
        <f t="shared" si="3"/>
        <v>0</v>
      </c>
      <c r="V37" s="72">
        <f t="shared" ref="V37" si="4">IF(N37&gt;U37,U37,N37)</f>
        <v>0</v>
      </c>
    </row>
    <row r="38" spans="1:25" ht="34.5" customHeight="1" thickTop="1" thickBot="1">
      <c r="A38" s="305"/>
      <c r="B38" s="306" t="s">
        <v>78</v>
      </c>
      <c r="C38" s="307"/>
      <c r="D38" s="307"/>
      <c r="E38" s="307"/>
      <c r="F38" s="307"/>
      <c r="G38" s="307"/>
      <c r="H38" s="307"/>
      <c r="I38" s="307"/>
      <c r="J38" s="307"/>
      <c r="K38" s="307"/>
      <c r="L38" s="307"/>
      <c r="M38" s="308"/>
      <c r="N38" s="61">
        <f>SUM(N32:N37)</f>
        <v>0</v>
      </c>
      <c r="O38" s="62" t="s">
        <v>12</v>
      </c>
      <c r="P38" s="61">
        <f>SUM(P25:P30,P32:P37)</f>
        <v>0</v>
      </c>
      <c r="Q38" s="62" t="s">
        <v>12</v>
      </c>
      <c r="S38" s="77"/>
      <c r="U38" s="78"/>
    </row>
    <row r="39" spans="1:25" ht="32.25" customHeight="1">
      <c r="A39" s="283" t="s">
        <v>51</v>
      </c>
      <c r="B39" s="284"/>
      <c r="C39" s="284"/>
      <c r="D39" s="284"/>
      <c r="E39" s="284"/>
      <c r="F39" s="284"/>
      <c r="G39" s="284" t="s">
        <v>52</v>
      </c>
      <c r="H39" s="284"/>
      <c r="I39" s="284"/>
      <c r="J39" s="284"/>
      <c r="K39" s="284"/>
      <c r="L39" s="284"/>
      <c r="M39" s="286"/>
      <c r="N39" s="79">
        <f>IF(N24&gt;L24,L24,N24)</f>
        <v>0</v>
      </c>
      <c r="O39" s="80" t="s">
        <v>6</v>
      </c>
      <c r="P39" s="79">
        <f>IF(X39&gt;W39,W39,X39)</f>
        <v>0</v>
      </c>
      <c r="Q39" s="80" t="s">
        <v>6</v>
      </c>
      <c r="T39" s="72" t="s">
        <v>53</v>
      </c>
      <c r="U39" s="78">
        <f>I24+I31</f>
        <v>0</v>
      </c>
      <c r="V39" s="81">
        <f>N24+N31</f>
        <v>0</v>
      </c>
    </row>
    <row r="40" spans="1:25" ht="32.25" customHeight="1">
      <c r="A40" s="211" t="s">
        <v>54</v>
      </c>
      <c r="B40" s="302"/>
      <c r="C40" s="302"/>
      <c r="D40" s="302"/>
      <c r="E40" s="302"/>
      <c r="F40" s="302"/>
      <c r="G40" s="303" t="s">
        <v>79</v>
      </c>
      <c r="H40" s="303"/>
      <c r="I40" s="303"/>
      <c r="J40" s="303"/>
      <c r="K40" s="303"/>
      <c r="L40" s="303"/>
      <c r="M40" s="304"/>
      <c r="N40" s="7">
        <f>IF(N31&gt;L31,L31,N31)+N38</f>
        <v>0</v>
      </c>
      <c r="O40" s="20" t="s">
        <v>6</v>
      </c>
      <c r="P40" s="7">
        <f>SUM(X32:X37)</f>
        <v>0</v>
      </c>
      <c r="Q40" s="20" t="s">
        <v>6</v>
      </c>
      <c r="U40" s="78"/>
    </row>
    <row r="41" spans="1:25" ht="32.25" customHeight="1">
      <c r="A41" s="276" t="s">
        <v>80</v>
      </c>
      <c r="B41" s="250"/>
      <c r="C41" s="250"/>
      <c r="D41" s="250"/>
      <c r="E41" s="250"/>
      <c r="F41" s="250"/>
      <c r="G41" s="250" t="s">
        <v>81</v>
      </c>
      <c r="H41" s="250"/>
      <c r="I41" s="250"/>
      <c r="J41" s="250"/>
      <c r="K41" s="250"/>
      <c r="L41" s="250"/>
      <c r="M41" s="251"/>
      <c r="N41" s="8">
        <f>IF(N39&gt;N40,N39+N40,N39*2)</f>
        <v>0</v>
      </c>
      <c r="O41" s="21" t="s">
        <v>6</v>
      </c>
      <c r="P41" s="8">
        <f>SUM(P39:P40)</f>
        <v>0</v>
      </c>
      <c r="Q41" s="21" t="s">
        <v>6</v>
      </c>
    </row>
    <row r="42" spans="1:25" ht="32.25" customHeight="1">
      <c r="A42" s="276" t="s">
        <v>82</v>
      </c>
      <c r="B42" s="250"/>
      <c r="C42" s="250"/>
      <c r="D42" s="250"/>
      <c r="E42" s="250"/>
      <c r="F42" s="250"/>
      <c r="G42" s="250" t="s">
        <v>114</v>
      </c>
      <c r="H42" s="250"/>
      <c r="I42" s="250"/>
      <c r="J42" s="250"/>
      <c r="K42" s="250"/>
      <c r="L42" s="250"/>
      <c r="M42" s="251"/>
      <c r="N42" s="8">
        <f>ROUNDDOWN(IF(N3="マンション",N41/3,IF(N3="共同住宅等",N41*0.23,IF(N3="一戸建ての住宅",N41*0.23))),-3)</f>
        <v>0</v>
      </c>
      <c r="O42" s="21" t="s">
        <v>12</v>
      </c>
      <c r="P42" s="8">
        <f>ROUNDDOWN((P41*N4),-3)</f>
        <v>0</v>
      </c>
      <c r="Q42" s="21" t="s">
        <v>12</v>
      </c>
      <c r="S42" s="249" t="s">
        <v>55</v>
      </c>
      <c r="T42" s="249"/>
    </row>
    <row r="43" spans="1:25" ht="32.25" customHeight="1">
      <c r="A43" s="205" t="s">
        <v>115</v>
      </c>
      <c r="B43" s="285"/>
      <c r="C43" s="285"/>
      <c r="D43" s="285"/>
      <c r="E43" s="205"/>
      <c r="F43" s="285"/>
      <c r="G43" s="285"/>
      <c r="H43" s="285"/>
      <c r="I43" s="285"/>
      <c r="J43" s="285"/>
      <c r="K43" s="285"/>
      <c r="L43" s="285"/>
      <c r="M43" s="206"/>
      <c r="N43" s="82"/>
      <c r="O43" s="19"/>
      <c r="P43" s="82"/>
      <c r="Q43" s="19"/>
      <c r="S43" s="10"/>
      <c r="T43" s="11"/>
      <c r="V43" s="11"/>
      <c r="W43" s="11"/>
      <c r="X43" s="12"/>
      <c r="Y43" s="11"/>
    </row>
    <row r="44" spans="1:25" ht="32.25" customHeight="1">
      <c r="A44" s="207"/>
      <c r="B44" s="277"/>
      <c r="C44" s="277"/>
      <c r="D44" s="277"/>
      <c r="E44" s="154"/>
      <c r="F44" s="277" t="s">
        <v>95</v>
      </c>
      <c r="G44" s="277"/>
      <c r="H44" s="277"/>
      <c r="I44" s="277"/>
      <c r="J44" s="277"/>
      <c r="K44" s="277"/>
      <c r="L44" s="277"/>
      <c r="M44" s="208"/>
      <c r="N44" s="83">
        <v>760000</v>
      </c>
      <c r="O44" s="161" t="s">
        <v>12</v>
      </c>
      <c r="P44" s="83">
        <v>760000</v>
      </c>
      <c r="Q44" s="24" t="s">
        <v>12</v>
      </c>
      <c r="S44" s="84">
        <f>IF(N42&gt;N44,N44,N42)</f>
        <v>0</v>
      </c>
      <c r="U44" s="85"/>
      <c r="V44" s="11"/>
      <c r="W44" s="11"/>
      <c r="X44" s="12"/>
      <c r="Y44" s="11"/>
    </row>
    <row r="45" spans="1:25" ht="32.25" customHeight="1">
      <c r="A45" s="207"/>
      <c r="B45" s="277"/>
      <c r="C45" s="277"/>
      <c r="D45" s="277"/>
      <c r="E45" s="278"/>
      <c r="F45" s="279"/>
      <c r="G45" s="279"/>
      <c r="H45" s="279"/>
      <c r="I45" s="279"/>
      <c r="J45" s="279"/>
      <c r="K45" s="279"/>
      <c r="L45" s="279"/>
      <c r="M45" s="280"/>
      <c r="N45" s="83"/>
      <c r="O45" s="161"/>
      <c r="P45" s="83"/>
      <c r="Q45" s="24"/>
      <c r="R45" s="86"/>
      <c r="S45" s="84"/>
      <c r="U45" s="85"/>
      <c r="V45" s="11"/>
      <c r="W45" s="11"/>
      <c r="X45" s="12"/>
      <c r="Y45" s="11"/>
    </row>
    <row r="46" spans="1:25" ht="43.95" customHeight="1">
      <c r="A46" s="207"/>
      <c r="B46" s="277"/>
      <c r="C46" s="277"/>
      <c r="D46" s="277"/>
      <c r="E46" s="154"/>
      <c r="F46" s="277" t="s">
        <v>116</v>
      </c>
      <c r="G46" s="277"/>
      <c r="H46" s="277"/>
      <c r="I46" s="277"/>
      <c r="J46" s="277"/>
      <c r="K46" s="277"/>
      <c r="L46" s="87" t="s">
        <v>56</v>
      </c>
      <c r="M46" s="102"/>
      <c r="N46" s="83">
        <f t="shared" ref="N46:N48" si="5">ROUNDDOWN(M46*S46,3)</f>
        <v>0</v>
      </c>
      <c r="O46" s="161" t="s">
        <v>12</v>
      </c>
      <c r="P46" s="83" t="e">
        <f t="shared" ref="P46" si="6">ROUNDDOWN(O46*U46,3)</f>
        <v>#VALUE!</v>
      </c>
      <c r="Q46" s="24" t="s">
        <v>12</v>
      </c>
      <c r="S46" s="84">
        <v>3800</v>
      </c>
      <c r="U46" s="85"/>
      <c r="V46" s="11"/>
      <c r="W46" s="11"/>
      <c r="X46" s="12"/>
      <c r="Y46" s="11"/>
    </row>
    <row r="47" spans="1:25" ht="32.25" customHeight="1">
      <c r="A47" s="207"/>
      <c r="B47" s="277"/>
      <c r="C47" s="277"/>
      <c r="D47" s="277"/>
      <c r="E47" s="278"/>
      <c r="F47" s="279"/>
      <c r="G47" s="279"/>
      <c r="H47" s="279"/>
      <c r="I47" s="279"/>
      <c r="J47" s="279"/>
      <c r="K47" s="279"/>
      <c r="L47" s="279"/>
      <c r="M47" s="280"/>
      <c r="N47" s="83"/>
      <c r="O47" s="161"/>
      <c r="P47" s="83"/>
      <c r="Q47" s="24"/>
      <c r="R47" s="86"/>
      <c r="S47" s="84"/>
      <c r="U47" s="85"/>
      <c r="V47" s="11"/>
      <c r="W47" s="11"/>
      <c r="X47" s="12"/>
      <c r="Y47" s="11"/>
    </row>
    <row r="48" spans="1:25" ht="43.95" customHeight="1" thickBot="1">
      <c r="A48" s="207"/>
      <c r="B48" s="277"/>
      <c r="C48" s="277"/>
      <c r="D48" s="277"/>
      <c r="E48" s="154"/>
      <c r="F48" s="277" t="s">
        <v>117</v>
      </c>
      <c r="G48" s="277"/>
      <c r="H48" s="277"/>
      <c r="I48" s="277"/>
      <c r="J48" s="277"/>
      <c r="K48" s="277"/>
      <c r="L48" s="87" t="s">
        <v>56</v>
      </c>
      <c r="M48" s="102"/>
      <c r="N48" s="83">
        <f t="shared" si="5"/>
        <v>0</v>
      </c>
      <c r="O48" s="161" t="s">
        <v>12</v>
      </c>
      <c r="P48" s="83" t="e">
        <f t="shared" ref="P48" si="7">ROUNDDOWN(O48*U48,3)</f>
        <v>#VALUE!</v>
      </c>
      <c r="Q48" s="24" t="s">
        <v>12</v>
      </c>
      <c r="S48" s="84">
        <v>5600</v>
      </c>
      <c r="U48" s="85"/>
      <c r="V48" s="11"/>
      <c r="W48" s="11"/>
      <c r="X48" s="12"/>
      <c r="Y48" s="11"/>
    </row>
    <row r="49" spans="1:19" ht="32.25" customHeight="1" thickBot="1">
      <c r="A49" s="281" t="s">
        <v>83</v>
      </c>
      <c r="B49" s="282"/>
      <c r="C49" s="282"/>
      <c r="D49" s="282"/>
      <c r="E49" s="282"/>
      <c r="F49" s="282"/>
      <c r="G49" s="282"/>
      <c r="H49" s="282"/>
      <c r="I49" s="282"/>
      <c r="J49" s="282"/>
      <c r="K49" s="282"/>
      <c r="L49" s="282"/>
      <c r="M49" s="282"/>
      <c r="N49" s="104"/>
      <c r="O49" s="14" t="s">
        <v>12</v>
      </c>
      <c r="P49" s="13"/>
      <c r="Q49" s="14" t="s">
        <v>12</v>
      </c>
      <c r="S49" s="88"/>
    </row>
    <row r="50" spans="1:19" ht="49.95" customHeight="1">
      <c r="A50" s="275" t="s">
        <v>84</v>
      </c>
      <c r="B50" s="275"/>
      <c r="C50" s="275"/>
      <c r="D50" s="275"/>
      <c r="E50" s="275"/>
      <c r="F50" s="275"/>
      <c r="G50" s="275"/>
      <c r="H50" s="275"/>
      <c r="I50" s="275"/>
      <c r="J50" s="275"/>
      <c r="K50" s="275"/>
      <c r="L50" s="275"/>
      <c r="M50" s="275"/>
      <c r="N50" s="275"/>
      <c r="O50" s="275"/>
      <c r="P50" s="89"/>
      <c r="Q50" s="89"/>
    </row>
  </sheetData>
  <mergeCells count="81">
    <mergeCell ref="D33:F33"/>
    <mergeCell ref="E45:M45"/>
    <mergeCell ref="A40:F40"/>
    <mergeCell ref="G40:M40"/>
    <mergeCell ref="A25:A38"/>
    <mergeCell ref="B38:M38"/>
    <mergeCell ref="B31:K31"/>
    <mergeCell ref="B25:C30"/>
    <mergeCell ref="D25:F25"/>
    <mergeCell ref="I25:J25"/>
    <mergeCell ref="D26:F26"/>
    <mergeCell ref="I26:J26"/>
    <mergeCell ref="D27:F29"/>
    <mergeCell ref="D32:F32"/>
    <mergeCell ref="D36:F36"/>
    <mergeCell ref="D37:F37"/>
    <mergeCell ref="A50:O50"/>
    <mergeCell ref="D34:F34"/>
    <mergeCell ref="D35:F35"/>
    <mergeCell ref="F46:K46"/>
    <mergeCell ref="E47:M47"/>
    <mergeCell ref="F48:K48"/>
    <mergeCell ref="A49:M49"/>
    <mergeCell ref="A41:F41"/>
    <mergeCell ref="A42:F42"/>
    <mergeCell ref="A39:F39"/>
    <mergeCell ref="A43:D48"/>
    <mergeCell ref="E43:M43"/>
    <mergeCell ref="G39:M39"/>
    <mergeCell ref="F44:M44"/>
    <mergeCell ref="I32:M37"/>
    <mergeCell ref="B32:C37"/>
    <mergeCell ref="S42:T42"/>
    <mergeCell ref="G42:M42"/>
    <mergeCell ref="S27:S29"/>
    <mergeCell ref="D30:F30"/>
    <mergeCell ref="I30:J30"/>
    <mergeCell ref="I27:J29"/>
    <mergeCell ref="K27:K29"/>
    <mergeCell ref="L27:L29"/>
    <mergeCell ref="M27:M29"/>
    <mergeCell ref="N27:N29"/>
    <mergeCell ref="O27:O29"/>
    <mergeCell ref="P27:P29"/>
    <mergeCell ref="Q27:Q29"/>
    <mergeCell ref="G41:M41"/>
    <mergeCell ref="G27:G29"/>
    <mergeCell ref="H27:H29"/>
    <mergeCell ref="N2:O2"/>
    <mergeCell ref="N3:O3"/>
    <mergeCell ref="N4:O5"/>
    <mergeCell ref="G6:H6"/>
    <mergeCell ref="L3:M3"/>
    <mergeCell ref="L4:M4"/>
    <mergeCell ref="L2:M2"/>
    <mergeCell ref="A6:F6"/>
    <mergeCell ref="I6:K6"/>
    <mergeCell ref="L6:M6"/>
    <mergeCell ref="N6:O6"/>
    <mergeCell ref="I21:J21"/>
    <mergeCell ref="I20:J20"/>
    <mergeCell ref="A7:A24"/>
    <mergeCell ref="B24:K24"/>
    <mergeCell ref="I23:J23"/>
    <mergeCell ref="D20:E21"/>
    <mergeCell ref="U4:U5"/>
    <mergeCell ref="S5:S6"/>
    <mergeCell ref="P6:Q6"/>
    <mergeCell ref="B18:C23"/>
    <mergeCell ref="D18:E19"/>
    <mergeCell ref="I18:J18"/>
    <mergeCell ref="I19:J19"/>
    <mergeCell ref="B7:B17"/>
    <mergeCell ref="C7:C15"/>
    <mergeCell ref="D7:F9"/>
    <mergeCell ref="D10:F12"/>
    <mergeCell ref="D13:F15"/>
    <mergeCell ref="C16:C17"/>
    <mergeCell ref="D16:F17"/>
    <mergeCell ref="D22:E23"/>
    <mergeCell ref="I22:J22"/>
  </mergeCells>
  <phoneticPr fontId="8"/>
  <dataValidations count="5">
    <dataValidation type="list" allowBlank="1" showInputMessage="1" showErrorMessage="1" sqref="N4">
      <formula1>"23％,'1/3"</formula1>
    </dataValidation>
    <dataValidation type="list" allowBlank="1" showInputMessage="1" showErrorMessage="1" sqref="N3:O3">
      <formula1>$S$3:$U$3</formula1>
    </dataValidation>
    <dataValidation type="list" allowBlank="1" showInputMessage="1" showErrorMessage="1" sqref="U4">
      <formula1>$S$4:$S$6</formula1>
    </dataValidation>
    <dataValidation type="list" allowBlank="1" showInputMessage="1" showErrorMessage="1" sqref="G25:G29 G32:G37">
      <formula1>$V$25:$W$25</formula1>
    </dataValidation>
    <dataValidation type="list" allowBlank="1" showInputMessage="1" showErrorMessage="1" sqref="X44:X48">
      <formula1>"一般改修住宅,特定改修住宅"</formula1>
    </dataValidation>
  </dataValidations>
  <pageMargins left="0.7" right="0.7" top="0.75" bottom="0.75" header="0.3" footer="0.3"/>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4</xdr:col>
                    <xdr:colOff>38100</xdr:colOff>
                    <xdr:row>43</xdr:row>
                    <xdr:rowOff>0</xdr:rowOff>
                  </from>
                  <to>
                    <xdr:col>4</xdr:col>
                    <xdr:colOff>274320</xdr:colOff>
                    <xdr:row>44</xdr:row>
                    <xdr:rowOff>45720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4</xdr:col>
                    <xdr:colOff>38100</xdr:colOff>
                    <xdr:row>45</xdr:row>
                    <xdr:rowOff>0</xdr:rowOff>
                  </from>
                  <to>
                    <xdr:col>4</xdr:col>
                    <xdr:colOff>274320</xdr:colOff>
                    <xdr:row>46</xdr:row>
                    <xdr:rowOff>45720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4</xdr:col>
                    <xdr:colOff>38100</xdr:colOff>
                    <xdr:row>47</xdr:row>
                    <xdr:rowOff>0</xdr:rowOff>
                  </from>
                  <to>
                    <xdr:col>4</xdr:col>
                    <xdr:colOff>274320</xdr:colOff>
                    <xdr:row>48</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53"/>
  <sheetViews>
    <sheetView showGridLines="0" topLeftCell="A30" zoomScaleNormal="100" zoomScaleSheetLayoutView="100" workbookViewId="0">
      <selection activeCell="D27" sqref="D27:F29"/>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8.3984375" style="2" customWidth="1"/>
    <col min="12" max="12" width="20.69921875" style="2" customWidth="1"/>
    <col min="13" max="13" width="9.09765625" style="2" customWidth="1"/>
    <col min="14" max="14" width="20.69921875" style="2" customWidth="1"/>
    <col min="15" max="15" width="9.69921875" style="2" customWidth="1"/>
    <col min="16" max="16" width="20.59765625" style="2" hidden="1" customWidth="1"/>
    <col min="17" max="17" width="9.69921875" style="2" hidden="1" customWidth="1"/>
    <col min="18" max="18" width="9.69921875" style="2" customWidth="1"/>
    <col min="19" max="19" width="13.69921875" style="3" customWidth="1"/>
    <col min="20" max="20" width="19.8984375" style="2" customWidth="1"/>
    <col min="21" max="21" width="10.5" style="25" customWidth="1"/>
    <col min="22" max="22" width="11.3984375" style="2" customWidth="1"/>
    <col min="23" max="23" width="8.09765625" style="2" customWidth="1"/>
    <col min="24" max="16384" width="8.09765625" style="2"/>
  </cols>
  <sheetData>
    <row r="1" spans="1:22" ht="19.5" customHeight="1" thickBot="1">
      <c r="A1" s="166" t="s">
        <v>86</v>
      </c>
    </row>
    <row r="2" spans="1:22" ht="19.5" customHeight="1" thickBot="1">
      <c r="A2" s="166"/>
      <c r="L2" s="247" t="s">
        <v>85</v>
      </c>
      <c r="M2" s="248"/>
      <c r="N2" s="236"/>
      <c r="O2" s="236"/>
    </row>
    <row r="3" spans="1:22" ht="21.75" customHeight="1" thickBot="1">
      <c r="L3" s="243" t="s">
        <v>70</v>
      </c>
      <c r="M3" s="244"/>
      <c r="N3" s="237" t="s">
        <v>71</v>
      </c>
      <c r="O3" s="238"/>
      <c r="S3" s="3" t="s">
        <v>71</v>
      </c>
      <c r="T3" s="9" t="s">
        <v>69</v>
      </c>
      <c r="U3" s="26" t="s">
        <v>17</v>
      </c>
    </row>
    <row r="4" spans="1:22" ht="16.5" customHeight="1" thickBot="1">
      <c r="A4" s="2" t="s">
        <v>120</v>
      </c>
      <c r="L4" s="245" t="s">
        <v>18</v>
      </c>
      <c r="M4" s="246"/>
      <c r="N4" s="239"/>
      <c r="O4" s="240"/>
      <c r="S4" s="27">
        <v>1</v>
      </c>
      <c r="U4" s="200">
        <v>1</v>
      </c>
      <c r="V4" s="28">
        <v>0.1</v>
      </c>
    </row>
    <row r="5" spans="1:22" ht="5.25" customHeight="1" thickBot="1">
      <c r="A5" s="11"/>
      <c r="B5" s="11"/>
      <c r="C5" s="11"/>
      <c r="L5" s="103"/>
      <c r="M5" s="90"/>
      <c r="N5" s="241"/>
      <c r="O5" s="242"/>
      <c r="S5" s="202">
        <v>0.23</v>
      </c>
      <c r="U5" s="201"/>
    </row>
    <row r="6" spans="1:22" ht="27.75" customHeight="1" thickBot="1">
      <c r="A6" s="223" t="s">
        <v>19</v>
      </c>
      <c r="B6" s="224"/>
      <c r="C6" s="224"/>
      <c r="D6" s="224"/>
      <c r="E6" s="224"/>
      <c r="F6" s="224"/>
      <c r="G6" s="224" t="s">
        <v>0</v>
      </c>
      <c r="H6" s="224"/>
      <c r="I6" s="225" t="s">
        <v>20</v>
      </c>
      <c r="J6" s="338"/>
      <c r="K6" s="227"/>
      <c r="L6" s="224" t="s">
        <v>73</v>
      </c>
      <c r="M6" s="224"/>
      <c r="N6" s="224" t="s">
        <v>21</v>
      </c>
      <c r="O6" s="228"/>
      <c r="P6" s="203" t="s">
        <v>73</v>
      </c>
      <c r="Q6" s="204"/>
      <c r="S6" s="202"/>
      <c r="T6" s="139">
        <v>0.33333333333333331</v>
      </c>
    </row>
    <row r="7" spans="1:22" ht="32.25" customHeight="1">
      <c r="A7" s="229" t="s">
        <v>22</v>
      </c>
      <c r="B7" s="217" t="s">
        <v>23</v>
      </c>
      <c r="C7" s="219" t="s">
        <v>1</v>
      </c>
      <c r="D7" s="221" t="s">
        <v>24</v>
      </c>
      <c r="E7" s="221"/>
      <c r="F7" s="221"/>
      <c r="G7" s="32"/>
      <c r="H7" s="29" t="s">
        <v>4</v>
      </c>
      <c r="I7" s="29" t="s">
        <v>3</v>
      </c>
      <c r="J7" s="30">
        <v>248000</v>
      </c>
      <c r="K7" s="31" t="s">
        <v>25</v>
      </c>
      <c r="L7" s="33">
        <f>G7*J7</f>
        <v>0</v>
      </c>
      <c r="M7" s="34" t="s">
        <v>12</v>
      </c>
      <c r="N7" s="99"/>
      <c r="O7" s="34" t="s">
        <v>12</v>
      </c>
      <c r="P7" s="33">
        <f>J7*L7</f>
        <v>0</v>
      </c>
      <c r="Q7" s="34" t="s">
        <v>12</v>
      </c>
      <c r="S7" s="4"/>
      <c r="U7" s="35">
        <f>J7*L7</f>
        <v>0</v>
      </c>
    </row>
    <row r="8" spans="1:22" ht="32.25" customHeight="1">
      <c r="A8" s="230"/>
      <c r="B8" s="218"/>
      <c r="C8" s="220"/>
      <c r="D8" s="222"/>
      <c r="E8" s="222"/>
      <c r="F8" s="222"/>
      <c r="G8" s="39"/>
      <c r="H8" s="36" t="s">
        <v>4</v>
      </c>
      <c r="I8" s="36" t="s">
        <v>7</v>
      </c>
      <c r="J8" s="37">
        <v>192000</v>
      </c>
      <c r="K8" s="38" t="s">
        <v>25</v>
      </c>
      <c r="L8" s="40">
        <f>G8*J8</f>
        <v>0</v>
      </c>
      <c r="M8" s="41" t="s">
        <v>12</v>
      </c>
      <c r="N8" s="100"/>
      <c r="O8" s="41" t="s">
        <v>12</v>
      </c>
      <c r="P8" s="40">
        <f>J8*L8</f>
        <v>0</v>
      </c>
      <c r="Q8" s="41" t="s">
        <v>12</v>
      </c>
      <c r="S8" s="5"/>
      <c r="U8" s="35">
        <f t="shared" ref="U8:U17" si="0">J8*L8</f>
        <v>0</v>
      </c>
    </row>
    <row r="9" spans="1:22" ht="32.25" customHeight="1">
      <c r="A9" s="230"/>
      <c r="B9" s="218"/>
      <c r="C9" s="220"/>
      <c r="D9" s="222"/>
      <c r="E9" s="222"/>
      <c r="F9" s="222"/>
      <c r="G9" s="42"/>
      <c r="H9" s="159" t="s">
        <v>4</v>
      </c>
      <c r="I9" s="159" t="s">
        <v>8</v>
      </c>
      <c r="J9" s="148">
        <v>160000</v>
      </c>
      <c r="K9" s="158" t="s">
        <v>25</v>
      </c>
      <c r="L9" s="40">
        <f t="shared" ref="L9:L17" si="1">G9*J9</f>
        <v>0</v>
      </c>
      <c r="M9" s="41" t="s">
        <v>12</v>
      </c>
      <c r="N9" s="100"/>
      <c r="O9" s="41" t="s">
        <v>12</v>
      </c>
      <c r="P9" s="40">
        <f t="shared" ref="P9:P22" si="2">J9*L9</f>
        <v>0</v>
      </c>
      <c r="Q9" s="41" t="s">
        <v>12</v>
      </c>
      <c r="S9" s="6"/>
      <c r="U9" s="35">
        <f t="shared" si="0"/>
        <v>0</v>
      </c>
    </row>
    <row r="10" spans="1:22" ht="32.25" customHeight="1">
      <c r="A10" s="230"/>
      <c r="B10" s="218"/>
      <c r="C10" s="220"/>
      <c r="D10" s="222" t="s">
        <v>26</v>
      </c>
      <c r="E10" s="222"/>
      <c r="F10" s="222"/>
      <c r="G10" s="46"/>
      <c r="H10" s="43" t="s">
        <v>4</v>
      </c>
      <c r="I10" s="43" t="s">
        <v>3</v>
      </c>
      <c r="J10" s="147">
        <v>248000</v>
      </c>
      <c r="K10" s="45" t="s">
        <v>25</v>
      </c>
      <c r="L10" s="40">
        <f>G10*J10</f>
        <v>0</v>
      </c>
      <c r="M10" s="41" t="s">
        <v>12</v>
      </c>
      <c r="N10" s="100"/>
      <c r="O10" s="41" t="s">
        <v>12</v>
      </c>
      <c r="P10" s="40">
        <f t="shared" si="2"/>
        <v>0</v>
      </c>
      <c r="Q10" s="41" t="s">
        <v>12</v>
      </c>
      <c r="S10" s="4"/>
      <c r="U10" s="35">
        <f t="shared" si="0"/>
        <v>0</v>
      </c>
    </row>
    <row r="11" spans="1:22" ht="32.25" customHeight="1">
      <c r="A11" s="230"/>
      <c r="B11" s="218"/>
      <c r="C11" s="220"/>
      <c r="D11" s="222"/>
      <c r="E11" s="222"/>
      <c r="F11" s="222"/>
      <c r="G11" s="39"/>
      <c r="H11" s="36" t="s">
        <v>4</v>
      </c>
      <c r="I11" s="36" t="s">
        <v>7</v>
      </c>
      <c r="J11" s="37">
        <v>192000</v>
      </c>
      <c r="K11" s="38" t="s">
        <v>25</v>
      </c>
      <c r="L11" s="40">
        <f t="shared" si="1"/>
        <v>0</v>
      </c>
      <c r="M11" s="41" t="s">
        <v>12</v>
      </c>
      <c r="N11" s="100"/>
      <c r="O11" s="41" t="s">
        <v>12</v>
      </c>
      <c r="P11" s="40">
        <f t="shared" si="2"/>
        <v>0</v>
      </c>
      <c r="Q11" s="41" t="s">
        <v>12</v>
      </c>
      <c r="S11" s="5"/>
      <c r="U11" s="35">
        <f t="shared" si="0"/>
        <v>0</v>
      </c>
    </row>
    <row r="12" spans="1:22" ht="32.25" customHeight="1">
      <c r="A12" s="230"/>
      <c r="B12" s="218"/>
      <c r="C12" s="220"/>
      <c r="D12" s="222"/>
      <c r="E12" s="222"/>
      <c r="F12" s="222"/>
      <c r="G12" s="42"/>
      <c r="H12" s="159" t="s">
        <v>4</v>
      </c>
      <c r="I12" s="159" t="s">
        <v>27</v>
      </c>
      <c r="J12" s="22">
        <v>160000</v>
      </c>
      <c r="K12" s="158" t="s">
        <v>25</v>
      </c>
      <c r="L12" s="40">
        <f t="shared" si="1"/>
        <v>0</v>
      </c>
      <c r="M12" s="41" t="s">
        <v>12</v>
      </c>
      <c r="N12" s="100"/>
      <c r="O12" s="41" t="s">
        <v>12</v>
      </c>
      <c r="P12" s="40">
        <f t="shared" si="2"/>
        <v>0</v>
      </c>
      <c r="Q12" s="41" t="s">
        <v>12</v>
      </c>
      <c r="S12" s="6"/>
      <c r="U12" s="35">
        <f t="shared" si="0"/>
        <v>0</v>
      </c>
    </row>
    <row r="13" spans="1:22" ht="32.25" customHeight="1">
      <c r="A13" s="230"/>
      <c r="B13" s="218"/>
      <c r="C13" s="220"/>
      <c r="D13" s="222" t="s">
        <v>2</v>
      </c>
      <c r="E13" s="222"/>
      <c r="F13" s="222"/>
      <c r="G13" s="46"/>
      <c r="H13" s="43" t="s">
        <v>9</v>
      </c>
      <c r="I13" s="43" t="s">
        <v>3</v>
      </c>
      <c r="J13" s="44">
        <v>96000</v>
      </c>
      <c r="K13" s="45" t="s">
        <v>28</v>
      </c>
      <c r="L13" s="40">
        <f t="shared" si="1"/>
        <v>0</v>
      </c>
      <c r="M13" s="41" t="s">
        <v>12</v>
      </c>
      <c r="N13" s="100"/>
      <c r="O13" s="41" t="s">
        <v>12</v>
      </c>
      <c r="P13" s="40">
        <f t="shared" si="2"/>
        <v>0</v>
      </c>
      <c r="Q13" s="41" t="s">
        <v>12</v>
      </c>
      <c r="S13" s="4"/>
      <c r="U13" s="35">
        <f t="shared" si="0"/>
        <v>0</v>
      </c>
    </row>
    <row r="14" spans="1:22" ht="32.25" customHeight="1">
      <c r="A14" s="230"/>
      <c r="B14" s="218"/>
      <c r="C14" s="220"/>
      <c r="D14" s="222"/>
      <c r="E14" s="222"/>
      <c r="F14" s="222"/>
      <c r="G14" s="39"/>
      <c r="H14" s="36" t="s">
        <v>9</v>
      </c>
      <c r="I14" s="36" t="s">
        <v>7</v>
      </c>
      <c r="J14" s="37">
        <v>72000</v>
      </c>
      <c r="K14" s="38" t="s">
        <v>28</v>
      </c>
      <c r="L14" s="40">
        <f t="shared" si="1"/>
        <v>0</v>
      </c>
      <c r="M14" s="41" t="s">
        <v>12</v>
      </c>
      <c r="N14" s="100"/>
      <c r="O14" s="41" t="s">
        <v>12</v>
      </c>
      <c r="P14" s="40">
        <f t="shared" si="2"/>
        <v>0</v>
      </c>
      <c r="Q14" s="41" t="s">
        <v>12</v>
      </c>
      <c r="S14" s="5"/>
      <c r="U14" s="35">
        <f t="shared" si="0"/>
        <v>0</v>
      </c>
    </row>
    <row r="15" spans="1:22" ht="32.25" customHeight="1">
      <c r="A15" s="230"/>
      <c r="B15" s="218"/>
      <c r="C15" s="220"/>
      <c r="D15" s="222"/>
      <c r="E15" s="222"/>
      <c r="F15" s="222"/>
      <c r="G15" s="42"/>
      <c r="H15" s="159" t="s">
        <v>9</v>
      </c>
      <c r="I15" s="159" t="s">
        <v>8</v>
      </c>
      <c r="J15" s="22">
        <v>24000</v>
      </c>
      <c r="K15" s="158" t="s">
        <v>28</v>
      </c>
      <c r="L15" s="40">
        <f t="shared" si="1"/>
        <v>0</v>
      </c>
      <c r="M15" s="41" t="s">
        <v>12</v>
      </c>
      <c r="N15" s="100"/>
      <c r="O15" s="41" t="s">
        <v>12</v>
      </c>
      <c r="P15" s="40">
        <f t="shared" si="2"/>
        <v>0</v>
      </c>
      <c r="Q15" s="41" t="s">
        <v>12</v>
      </c>
      <c r="S15" s="6"/>
      <c r="U15" s="35">
        <f t="shared" si="0"/>
        <v>0</v>
      </c>
    </row>
    <row r="16" spans="1:22" ht="32.25" customHeight="1">
      <c r="A16" s="230"/>
      <c r="B16" s="218"/>
      <c r="C16" s="218" t="s">
        <v>10</v>
      </c>
      <c r="D16" s="222" t="s">
        <v>11</v>
      </c>
      <c r="E16" s="222"/>
      <c r="F16" s="222"/>
      <c r="G16" s="46"/>
      <c r="H16" s="43" t="s">
        <v>4</v>
      </c>
      <c r="I16" s="43" t="s">
        <v>3</v>
      </c>
      <c r="J16" s="44">
        <v>360000</v>
      </c>
      <c r="K16" s="45" t="s">
        <v>25</v>
      </c>
      <c r="L16" s="40">
        <f t="shared" si="1"/>
        <v>0</v>
      </c>
      <c r="M16" s="41" t="s">
        <v>12</v>
      </c>
      <c r="N16" s="100"/>
      <c r="O16" s="41" t="s">
        <v>12</v>
      </c>
      <c r="P16" s="40">
        <f t="shared" si="2"/>
        <v>0</v>
      </c>
      <c r="Q16" s="41" t="s">
        <v>12</v>
      </c>
      <c r="S16" s="4"/>
      <c r="U16" s="35">
        <f t="shared" si="0"/>
        <v>0</v>
      </c>
    </row>
    <row r="17" spans="1:23" ht="32.25" customHeight="1">
      <c r="A17" s="230"/>
      <c r="B17" s="218"/>
      <c r="C17" s="218"/>
      <c r="D17" s="222"/>
      <c r="E17" s="222"/>
      <c r="F17" s="222"/>
      <c r="G17" s="42"/>
      <c r="H17" s="159" t="s">
        <v>4</v>
      </c>
      <c r="I17" s="159" t="s">
        <v>8</v>
      </c>
      <c r="J17" s="22">
        <v>320000</v>
      </c>
      <c r="K17" s="158" t="s">
        <v>25</v>
      </c>
      <c r="L17" s="40">
        <f t="shared" si="1"/>
        <v>0</v>
      </c>
      <c r="M17" s="41" t="s">
        <v>12</v>
      </c>
      <c r="N17" s="100"/>
      <c r="O17" s="41" t="s">
        <v>12</v>
      </c>
      <c r="P17" s="40">
        <f t="shared" si="2"/>
        <v>0</v>
      </c>
      <c r="Q17" s="41" t="s">
        <v>12</v>
      </c>
      <c r="S17" s="6"/>
      <c r="U17" s="35">
        <f t="shared" si="0"/>
        <v>0</v>
      </c>
    </row>
    <row r="18" spans="1:23" ht="32.25" customHeight="1">
      <c r="A18" s="230"/>
      <c r="B18" s="205" t="s">
        <v>72</v>
      </c>
      <c r="C18" s="206"/>
      <c r="D18" s="205" t="s">
        <v>29</v>
      </c>
      <c r="E18" s="206"/>
      <c r="F18" s="43" t="s">
        <v>30</v>
      </c>
      <c r="G18" s="48"/>
      <c r="H18" s="43" t="s">
        <v>32</v>
      </c>
      <c r="I18" s="213">
        <v>201000</v>
      </c>
      <c r="J18" s="214"/>
      <c r="K18" s="47" t="s">
        <v>31</v>
      </c>
      <c r="L18" s="40">
        <f>G18*I18</f>
        <v>0</v>
      </c>
      <c r="M18" s="41" t="s">
        <v>12</v>
      </c>
      <c r="N18" s="100"/>
      <c r="O18" s="41" t="s">
        <v>12</v>
      </c>
      <c r="P18" s="40">
        <f t="shared" si="2"/>
        <v>0</v>
      </c>
      <c r="Q18" s="41" t="s">
        <v>12</v>
      </c>
      <c r="S18" s="4"/>
      <c r="T18" s="49"/>
      <c r="U18" s="35">
        <f>I18*L18</f>
        <v>0</v>
      </c>
    </row>
    <row r="19" spans="1:23" ht="32.25" customHeight="1">
      <c r="A19" s="230"/>
      <c r="B19" s="207"/>
      <c r="C19" s="208"/>
      <c r="D19" s="211"/>
      <c r="E19" s="212"/>
      <c r="F19" s="159" t="s">
        <v>33</v>
      </c>
      <c r="G19" s="51"/>
      <c r="H19" s="159" t="s">
        <v>32</v>
      </c>
      <c r="I19" s="215">
        <v>302000</v>
      </c>
      <c r="J19" s="216"/>
      <c r="K19" s="50" t="s">
        <v>31</v>
      </c>
      <c r="L19" s="40">
        <f t="shared" ref="L19:L22" si="3">G19*I19</f>
        <v>0</v>
      </c>
      <c r="M19" s="41" t="s">
        <v>12</v>
      </c>
      <c r="N19" s="100"/>
      <c r="O19" s="41" t="s">
        <v>12</v>
      </c>
      <c r="P19" s="40">
        <f t="shared" si="2"/>
        <v>0</v>
      </c>
      <c r="Q19" s="41" t="s">
        <v>12</v>
      </c>
      <c r="S19" s="5"/>
      <c r="T19" s="52"/>
      <c r="U19" s="35">
        <f t="shared" ref="U19:U23" si="4">I19*L19</f>
        <v>0</v>
      </c>
    </row>
    <row r="20" spans="1:23" ht="32.25" customHeight="1">
      <c r="A20" s="230"/>
      <c r="B20" s="207"/>
      <c r="C20" s="208"/>
      <c r="D20" s="205" t="s">
        <v>34</v>
      </c>
      <c r="E20" s="206"/>
      <c r="F20" s="43" t="s">
        <v>30</v>
      </c>
      <c r="G20" s="48"/>
      <c r="H20" s="43" t="s">
        <v>32</v>
      </c>
      <c r="I20" s="213">
        <v>72000</v>
      </c>
      <c r="J20" s="214"/>
      <c r="K20" s="47" t="s">
        <v>31</v>
      </c>
      <c r="L20" s="40">
        <f t="shared" si="3"/>
        <v>0</v>
      </c>
      <c r="M20" s="41" t="s">
        <v>12</v>
      </c>
      <c r="N20" s="100"/>
      <c r="O20" s="41" t="s">
        <v>12</v>
      </c>
      <c r="P20" s="40">
        <f t="shared" si="2"/>
        <v>0</v>
      </c>
      <c r="Q20" s="41" t="s">
        <v>12</v>
      </c>
      <c r="S20" s="5"/>
      <c r="T20" s="52"/>
      <c r="U20" s="35">
        <f t="shared" si="4"/>
        <v>0</v>
      </c>
    </row>
    <row r="21" spans="1:23" ht="32.25" customHeight="1">
      <c r="A21" s="230"/>
      <c r="B21" s="207"/>
      <c r="C21" s="208"/>
      <c r="D21" s="211"/>
      <c r="E21" s="212"/>
      <c r="F21" s="159" t="s">
        <v>33</v>
      </c>
      <c r="G21" s="54"/>
      <c r="H21" s="159" t="s">
        <v>32</v>
      </c>
      <c r="I21" s="215">
        <v>123000</v>
      </c>
      <c r="J21" s="216"/>
      <c r="K21" s="53" t="s">
        <v>31</v>
      </c>
      <c r="L21" s="40">
        <f t="shared" si="3"/>
        <v>0</v>
      </c>
      <c r="M21" s="41" t="s">
        <v>12</v>
      </c>
      <c r="N21" s="100"/>
      <c r="O21" s="41" t="s">
        <v>12</v>
      </c>
      <c r="P21" s="40">
        <f t="shared" si="2"/>
        <v>0</v>
      </c>
      <c r="Q21" s="41" t="s">
        <v>12</v>
      </c>
      <c r="S21" s="5"/>
      <c r="T21" s="52"/>
      <c r="U21" s="35">
        <f t="shared" si="4"/>
        <v>0</v>
      </c>
    </row>
    <row r="22" spans="1:23" ht="32.25" customHeight="1">
      <c r="A22" s="230"/>
      <c r="B22" s="207"/>
      <c r="C22" s="208"/>
      <c r="D22" s="205" t="s">
        <v>35</v>
      </c>
      <c r="E22" s="206"/>
      <c r="F22" s="43" t="s">
        <v>30</v>
      </c>
      <c r="G22" s="48"/>
      <c r="H22" s="43" t="s">
        <v>32</v>
      </c>
      <c r="I22" s="213">
        <v>245000</v>
      </c>
      <c r="J22" s="214"/>
      <c r="K22" s="47" t="s">
        <v>31</v>
      </c>
      <c r="L22" s="40">
        <f t="shared" si="3"/>
        <v>0</v>
      </c>
      <c r="M22" s="41" t="s">
        <v>12</v>
      </c>
      <c r="N22" s="100"/>
      <c r="O22" s="41" t="s">
        <v>12</v>
      </c>
      <c r="P22" s="40">
        <f t="shared" si="2"/>
        <v>0</v>
      </c>
      <c r="Q22" s="41" t="s">
        <v>12</v>
      </c>
      <c r="S22" s="5"/>
      <c r="T22" s="52"/>
      <c r="U22" s="35">
        <f t="shared" si="4"/>
        <v>0</v>
      </c>
    </row>
    <row r="23" spans="1:23" ht="32.25" customHeight="1" thickBot="1">
      <c r="A23" s="230"/>
      <c r="B23" s="209"/>
      <c r="C23" s="210"/>
      <c r="D23" s="209"/>
      <c r="E23" s="210"/>
      <c r="F23" s="55" t="s">
        <v>33</v>
      </c>
      <c r="G23" s="57"/>
      <c r="H23" s="55" t="s">
        <v>32</v>
      </c>
      <c r="I23" s="234">
        <v>368000</v>
      </c>
      <c r="J23" s="235"/>
      <c r="K23" s="56" t="s">
        <v>31</v>
      </c>
      <c r="L23" s="105">
        <f>G23*I23</f>
        <v>0</v>
      </c>
      <c r="M23" s="59" t="s">
        <v>12</v>
      </c>
      <c r="N23" s="101"/>
      <c r="O23" s="59" t="s">
        <v>12</v>
      </c>
      <c r="P23" s="58">
        <f>I23*L23</f>
        <v>0</v>
      </c>
      <c r="Q23" s="59" t="s">
        <v>12</v>
      </c>
      <c r="S23" s="6"/>
      <c r="T23" s="60"/>
      <c r="U23" s="35">
        <f t="shared" si="4"/>
        <v>0</v>
      </c>
    </row>
    <row r="24" spans="1:23" ht="34.5" customHeight="1" thickTop="1" thickBot="1">
      <c r="A24" s="230"/>
      <c r="B24" s="231" t="s">
        <v>74</v>
      </c>
      <c r="C24" s="232"/>
      <c r="D24" s="232"/>
      <c r="E24" s="232"/>
      <c r="F24" s="232"/>
      <c r="G24" s="232"/>
      <c r="H24" s="232"/>
      <c r="I24" s="232"/>
      <c r="J24" s="232"/>
      <c r="K24" s="233"/>
      <c r="L24" s="61">
        <f>SUM(L7:L23)</f>
        <v>0</v>
      </c>
      <c r="M24" s="62" t="s">
        <v>12</v>
      </c>
      <c r="N24" s="61">
        <f>SUM(N7:N23)</f>
        <v>0</v>
      </c>
      <c r="O24" s="62" t="s">
        <v>12</v>
      </c>
      <c r="P24" s="61">
        <f>SUM(P7:P23)</f>
        <v>0</v>
      </c>
      <c r="Q24" s="62" t="s">
        <v>12</v>
      </c>
      <c r="S24" s="5"/>
      <c r="T24" s="11"/>
      <c r="U24" s="35"/>
    </row>
    <row r="25" spans="1:23" ht="33.75" customHeight="1">
      <c r="A25" s="229" t="s">
        <v>36</v>
      </c>
      <c r="B25" s="296" t="s">
        <v>37</v>
      </c>
      <c r="C25" s="297"/>
      <c r="D25" s="221" t="s">
        <v>38</v>
      </c>
      <c r="E25" s="221"/>
      <c r="F25" s="221"/>
      <c r="G25" s="108"/>
      <c r="H25" s="91" t="s">
        <v>75</v>
      </c>
      <c r="I25" s="328">
        <v>452000</v>
      </c>
      <c r="J25" s="329"/>
      <c r="K25" s="63" t="s">
        <v>39</v>
      </c>
      <c r="L25" s="93">
        <f>G25*I25</f>
        <v>0</v>
      </c>
      <c r="M25" s="156" t="s">
        <v>40</v>
      </c>
      <c r="N25" s="98"/>
      <c r="O25" s="65" t="s">
        <v>12</v>
      </c>
      <c r="P25" s="64"/>
      <c r="Q25" s="65" t="s">
        <v>12</v>
      </c>
      <c r="S25" s="4"/>
      <c r="U25" s="35">
        <f>I25*L25</f>
        <v>0</v>
      </c>
      <c r="V25" s="2">
        <v>0</v>
      </c>
      <c r="W25" s="2">
        <v>1</v>
      </c>
    </row>
    <row r="26" spans="1:23" ht="33.75" customHeight="1">
      <c r="A26" s="230"/>
      <c r="B26" s="298"/>
      <c r="C26" s="299"/>
      <c r="D26" s="222" t="s">
        <v>41</v>
      </c>
      <c r="E26" s="222"/>
      <c r="F26" s="222"/>
      <c r="G26" s="109"/>
      <c r="H26" s="92" t="s">
        <v>75</v>
      </c>
      <c r="I26" s="330">
        <v>416000</v>
      </c>
      <c r="J26" s="331"/>
      <c r="K26" s="23" t="s">
        <v>42</v>
      </c>
      <c r="L26" s="94">
        <f>G26*I26</f>
        <v>0</v>
      </c>
      <c r="M26" s="157" t="s">
        <v>40</v>
      </c>
      <c r="N26" s="96"/>
      <c r="O26" s="67" t="s">
        <v>12</v>
      </c>
      <c r="P26" s="66"/>
      <c r="Q26" s="67" t="s">
        <v>12</v>
      </c>
      <c r="S26" s="5"/>
      <c r="U26" s="35">
        <f t="shared" ref="U26:U37" si="5">I26*L26</f>
        <v>0</v>
      </c>
    </row>
    <row r="27" spans="1:23" ht="29.25" customHeight="1">
      <c r="A27" s="230"/>
      <c r="B27" s="298"/>
      <c r="C27" s="299"/>
      <c r="D27" s="276" t="s">
        <v>43</v>
      </c>
      <c r="E27" s="250"/>
      <c r="F27" s="251"/>
      <c r="G27" s="274"/>
      <c r="H27" s="218" t="s">
        <v>75</v>
      </c>
      <c r="I27" s="332">
        <v>263000</v>
      </c>
      <c r="J27" s="333"/>
      <c r="K27" s="258" t="s">
        <v>44</v>
      </c>
      <c r="L27" s="261">
        <f>G27*I27</f>
        <v>0</v>
      </c>
      <c r="M27" s="264" t="s">
        <v>40</v>
      </c>
      <c r="N27" s="266"/>
      <c r="O27" s="269" t="s">
        <v>12</v>
      </c>
      <c r="P27" s="271"/>
      <c r="Q27" s="269" t="s">
        <v>12</v>
      </c>
      <c r="S27" s="252"/>
      <c r="U27" s="35">
        <f t="shared" si="5"/>
        <v>0</v>
      </c>
    </row>
    <row r="28" spans="1:23" ht="21" customHeight="1">
      <c r="A28" s="230"/>
      <c r="B28" s="298"/>
      <c r="C28" s="299"/>
      <c r="D28" s="276"/>
      <c r="E28" s="250"/>
      <c r="F28" s="251"/>
      <c r="G28" s="274"/>
      <c r="H28" s="218"/>
      <c r="I28" s="334"/>
      <c r="J28" s="335"/>
      <c r="K28" s="259"/>
      <c r="L28" s="262"/>
      <c r="M28" s="220"/>
      <c r="N28" s="267"/>
      <c r="O28" s="269"/>
      <c r="P28" s="272"/>
      <c r="Q28" s="269"/>
      <c r="S28" s="252"/>
      <c r="U28" s="35">
        <f t="shared" si="5"/>
        <v>0</v>
      </c>
    </row>
    <row r="29" spans="1:23" ht="30" customHeight="1">
      <c r="A29" s="230"/>
      <c r="B29" s="298"/>
      <c r="C29" s="299"/>
      <c r="D29" s="276"/>
      <c r="E29" s="250"/>
      <c r="F29" s="251"/>
      <c r="G29" s="274"/>
      <c r="H29" s="218"/>
      <c r="I29" s="336"/>
      <c r="J29" s="337"/>
      <c r="K29" s="260"/>
      <c r="L29" s="263"/>
      <c r="M29" s="265"/>
      <c r="N29" s="268"/>
      <c r="O29" s="270"/>
      <c r="P29" s="273"/>
      <c r="Q29" s="270"/>
      <c r="S29" s="252"/>
      <c r="U29" s="35">
        <f t="shared" si="5"/>
        <v>0</v>
      </c>
    </row>
    <row r="30" spans="1:23" ht="33.75" customHeight="1" thickBot="1">
      <c r="A30" s="230"/>
      <c r="B30" s="300"/>
      <c r="C30" s="301"/>
      <c r="D30" s="253" t="s">
        <v>45</v>
      </c>
      <c r="E30" s="254"/>
      <c r="F30" s="255"/>
      <c r="G30" s="160"/>
      <c r="H30" s="157" t="s">
        <v>75</v>
      </c>
      <c r="I30" s="326">
        <v>57000</v>
      </c>
      <c r="J30" s="327"/>
      <c r="K30" s="68" t="s">
        <v>46</v>
      </c>
      <c r="L30" s="95">
        <f>G30*I30</f>
        <v>0</v>
      </c>
      <c r="M30" s="69" t="s">
        <v>47</v>
      </c>
      <c r="N30" s="97"/>
      <c r="O30" s="71" t="s">
        <v>12</v>
      </c>
      <c r="P30" s="70"/>
      <c r="Q30" s="71" t="s">
        <v>12</v>
      </c>
      <c r="S30" s="6"/>
      <c r="U30" s="35">
        <f t="shared" si="5"/>
        <v>0</v>
      </c>
    </row>
    <row r="31" spans="1:23" ht="34.5" customHeight="1" thickTop="1" thickBot="1">
      <c r="A31" s="230"/>
      <c r="B31" s="306" t="s">
        <v>76</v>
      </c>
      <c r="C31" s="307"/>
      <c r="D31" s="307"/>
      <c r="E31" s="307"/>
      <c r="F31" s="307"/>
      <c r="G31" s="307"/>
      <c r="H31" s="307"/>
      <c r="I31" s="307"/>
      <c r="J31" s="307"/>
      <c r="K31" s="308"/>
      <c r="L31" s="61">
        <f>SUM(L25:L30)</f>
        <v>0</v>
      </c>
      <c r="M31" s="62" t="s">
        <v>12</v>
      </c>
      <c r="N31" s="61">
        <f>SUM(N25:N30)</f>
        <v>0</v>
      </c>
      <c r="O31" s="62" t="s">
        <v>12</v>
      </c>
      <c r="P31" s="61">
        <f>SUM(P25:P30)</f>
        <v>0</v>
      </c>
      <c r="Q31" s="62" t="s">
        <v>12</v>
      </c>
      <c r="S31" s="5"/>
      <c r="T31" s="11"/>
      <c r="U31" s="35"/>
      <c r="V31" s="72" t="s">
        <v>48</v>
      </c>
    </row>
    <row r="32" spans="1:23" ht="32.25" customHeight="1">
      <c r="A32" s="230"/>
      <c r="B32" s="296" t="s">
        <v>49</v>
      </c>
      <c r="C32" s="297"/>
      <c r="D32" s="323" t="s">
        <v>103</v>
      </c>
      <c r="E32" s="324"/>
      <c r="F32" s="325"/>
      <c r="G32" s="108"/>
      <c r="H32" s="91" t="s">
        <v>77</v>
      </c>
      <c r="I32" s="287" t="s">
        <v>50</v>
      </c>
      <c r="J32" s="288"/>
      <c r="K32" s="288"/>
      <c r="L32" s="288"/>
      <c r="M32" s="289"/>
      <c r="N32" s="96"/>
      <c r="O32" s="73" t="s">
        <v>12</v>
      </c>
      <c r="P32" s="66"/>
      <c r="Q32" s="73" t="s">
        <v>12</v>
      </c>
      <c r="S32" s="74"/>
      <c r="U32" s="35" t="e">
        <f t="shared" si="5"/>
        <v>#VALUE!</v>
      </c>
      <c r="V32" s="72" t="e">
        <f>IF(N32&gt;U32,U32,N32)</f>
        <v>#VALUE!</v>
      </c>
    </row>
    <row r="33" spans="1:25" ht="32.25" customHeight="1">
      <c r="A33" s="230"/>
      <c r="B33" s="298"/>
      <c r="C33" s="299"/>
      <c r="D33" s="276" t="s">
        <v>105</v>
      </c>
      <c r="E33" s="250"/>
      <c r="F33" s="251"/>
      <c r="G33" s="109"/>
      <c r="H33" s="92" t="s">
        <v>77</v>
      </c>
      <c r="I33" s="290"/>
      <c r="J33" s="291"/>
      <c r="K33" s="291"/>
      <c r="L33" s="291"/>
      <c r="M33" s="292"/>
      <c r="N33" s="96"/>
      <c r="O33" s="73" t="s">
        <v>12</v>
      </c>
      <c r="P33" s="66"/>
      <c r="Q33" s="73"/>
      <c r="S33" s="75"/>
      <c r="U33" s="35"/>
      <c r="V33" s="72"/>
    </row>
    <row r="34" spans="1:25" ht="32.25" customHeight="1">
      <c r="A34" s="230"/>
      <c r="B34" s="298"/>
      <c r="C34" s="299"/>
      <c r="D34" s="276" t="s">
        <v>58</v>
      </c>
      <c r="E34" s="250"/>
      <c r="F34" s="251"/>
      <c r="G34" s="109"/>
      <c r="H34" s="92" t="s">
        <v>77</v>
      </c>
      <c r="I34" s="290"/>
      <c r="J34" s="291"/>
      <c r="K34" s="291"/>
      <c r="L34" s="291"/>
      <c r="M34" s="292"/>
      <c r="N34" s="96"/>
      <c r="O34" s="73" t="s">
        <v>12</v>
      </c>
      <c r="P34" s="66"/>
      <c r="Q34" s="73"/>
      <c r="S34" s="75"/>
      <c r="U34" s="35"/>
      <c r="V34" s="72"/>
    </row>
    <row r="35" spans="1:25" ht="32.25" customHeight="1">
      <c r="A35" s="230"/>
      <c r="B35" s="298"/>
      <c r="C35" s="299"/>
      <c r="D35" s="276" t="s">
        <v>59</v>
      </c>
      <c r="E35" s="250"/>
      <c r="F35" s="251"/>
      <c r="G35" s="109"/>
      <c r="H35" s="92" t="s">
        <v>77</v>
      </c>
      <c r="I35" s="290"/>
      <c r="J35" s="291"/>
      <c r="K35" s="291"/>
      <c r="L35" s="291"/>
      <c r="M35" s="292"/>
      <c r="N35" s="96"/>
      <c r="O35" s="73" t="s">
        <v>12</v>
      </c>
      <c r="P35" s="66"/>
      <c r="Q35" s="73"/>
      <c r="S35" s="75"/>
      <c r="U35" s="35"/>
      <c r="V35" s="72"/>
    </row>
    <row r="36" spans="1:25" ht="32.25" customHeight="1">
      <c r="A36" s="230"/>
      <c r="B36" s="298"/>
      <c r="C36" s="299"/>
      <c r="D36" s="314" t="s">
        <v>60</v>
      </c>
      <c r="E36" s="315"/>
      <c r="F36" s="316"/>
      <c r="G36" s="109"/>
      <c r="H36" s="92" t="s">
        <v>77</v>
      </c>
      <c r="I36" s="290"/>
      <c r="J36" s="291"/>
      <c r="K36" s="291"/>
      <c r="L36" s="291"/>
      <c r="M36" s="292"/>
      <c r="N36" s="96"/>
      <c r="O36" s="73" t="s">
        <v>12</v>
      </c>
      <c r="P36" s="66"/>
      <c r="Q36" s="73" t="s">
        <v>12</v>
      </c>
      <c r="S36" s="75"/>
      <c r="U36" s="35">
        <f t="shared" si="5"/>
        <v>0</v>
      </c>
      <c r="V36" s="72">
        <f>IF(N36&gt;U36,U36,N36)</f>
        <v>0</v>
      </c>
    </row>
    <row r="37" spans="1:25" ht="32.25" customHeight="1" thickBot="1">
      <c r="A37" s="230"/>
      <c r="B37" s="300"/>
      <c r="C37" s="301"/>
      <c r="D37" s="317" t="s">
        <v>61</v>
      </c>
      <c r="E37" s="318"/>
      <c r="F37" s="319"/>
      <c r="G37" s="109"/>
      <c r="H37" s="92" t="s">
        <v>77</v>
      </c>
      <c r="I37" s="293"/>
      <c r="J37" s="294"/>
      <c r="K37" s="294"/>
      <c r="L37" s="294"/>
      <c r="M37" s="295"/>
      <c r="N37" s="97"/>
      <c r="O37" s="71" t="s">
        <v>6</v>
      </c>
      <c r="P37" s="70"/>
      <c r="Q37" s="71" t="s">
        <v>6</v>
      </c>
      <c r="S37" s="76"/>
      <c r="U37" s="35">
        <f t="shared" si="5"/>
        <v>0</v>
      </c>
      <c r="V37" s="72">
        <f t="shared" ref="V37" si="6">IF(N37&gt;U37,U37,N37)</f>
        <v>0</v>
      </c>
    </row>
    <row r="38" spans="1:25" ht="34.5" customHeight="1" thickTop="1" thickBot="1">
      <c r="A38" s="305"/>
      <c r="B38" s="306" t="s">
        <v>78</v>
      </c>
      <c r="C38" s="307"/>
      <c r="D38" s="307"/>
      <c r="E38" s="307"/>
      <c r="F38" s="307"/>
      <c r="G38" s="307"/>
      <c r="H38" s="307"/>
      <c r="I38" s="307"/>
      <c r="J38" s="307"/>
      <c r="K38" s="307"/>
      <c r="L38" s="307"/>
      <c r="M38" s="308"/>
      <c r="N38" s="61">
        <f>SUM(N32:N37)</f>
        <v>0</v>
      </c>
      <c r="O38" s="62" t="s">
        <v>12</v>
      </c>
      <c r="P38" s="61">
        <f>SUM(P25:P30,P32:P37)</f>
        <v>0</v>
      </c>
      <c r="Q38" s="62" t="s">
        <v>12</v>
      </c>
      <c r="S38" s="77"/>
      <c r="U38" s="78"/>
    </row>
    <row r="39" spans="1:25" ht="34.5" customHeight="1" thickBot="1">
      <c r="A39" s="320" t="s">
        <v>97</v>
      </c>
      <c r="B39" s="321"/>
      <c r="C39" s="321"/>
      <c r="D39" s="321"/>
      <c r="E39" s="321"/>
      <c r="F39" s="321"/>
      <c r="G39" s="321"/>
      <c r="H39" s="321"/>
      <c r="I39" s="321"/>
      <c r="J39" s="321"/>
      <c r="K39" s="321"/>
      <c r="L39" s="321"/>
      <c r="M39" s="322"/>
      <c r="N39" s="151"/>
      <c r="O39" s="172" t="s">
        <v>12</v>
      </c>
      <c r="P39" s="150"/>
      <c r="Q39" s="143"/>
      <c r="S39" s="77"/>
      <c r="U39" s="78"/>
    </row>
    <row r="40" spans="1:25" ht="32.25" customHeight="1">
      <c r="A40" s="283" t="s">
        <v>51</v>
      </c>
      <c r="B40" s="284"/>
      <c r="C40" s="284"/>
      <c r="D40" s="284"/>
      <c r="E40" s="284"/>
      <c r="F40" s="284"/>
      <c r="G40" s="284" t="s">
        <v>52</v>
      </c>
      <c r="H40" s="284"/>
      <c r="I40" s="284"/>
      <c r="J40" s="284"/>
      <c r="K40" s="284"/>
      <c r="L40" s="284"/>
      <c r="M40" s="286"/>
      <c r="N40" s="79">
        <f>IF(N24&gt;L24,L24,N24)</f>
        <v>0</v>
      </c>
      <c r="O40" s="80" t="s">
        <v>6</v>
      </c>
      <c r="P40" s="79">
        <f>IF(X40&gt;W40,W40,X40)</f>
        <v>0</v>
      </c>
      <c r="Q40" s="80" t="s">
        <v>6</v>
      </c>
      <c r="T40" s="72" t="s">
        <v>53</v>
      </c>
      <c r="U40" s="78">
        <f>I24+I31</f>
        <v>0</v>
      </c>
      <c r="V40" s="81">
        <f>N24+N31</f>
        <v>0</v>
      </c>
    </row>
    <row r="41" spans="1:25" ht="32.25" customHeight="1">
      <c r="A41" s="211" t="s">
        <v>54</v>
      </c>
      <c r="B41" s="302"/>
      <c r="C41" s="302"/>
      <c r="D41" s="302"/>
      <c r="E41" s="302"/>
      <c r="F41" s="302"/>
      <c r="G41" s="303" t="s">
        <v>98</v>
      </c>
      <c r="H41" s="303"/>
      <c r="I41" s="303"/>
      <c r="J41" s="303"/>
      <c r="K41" s="303"/>
      <c r="L41" s="303"/>
      <c r="M41" s="304"/>
      <c r="N41" s="7">
        <f>IF(N31&gt;L31,L31,N31)+N38</f>
        <v>0</v>
      </c>
      <c r="O41" s="20" t="s">
        <v>6</v>
      </c>
      <c r="P41" s="7">
        <f>SUM(X32:X37)</f>
        <v>0</v>
      </c>
      <c r="Q41" s="20" t="s">
        <v>6</v>
      </c>
      <c r="U41" s="78"/>
    </row>
    <row r="42" spans="1:25" ht="32.25" customHeight="1">
      <c r="A42" s="276" t="s">
        <v>99</v>
      </c>
      <c r="B42" s="250"/>
      <c r="C42" s="250"/>
      <c r="D42" s="250"/>
      <c r="E42" s="250"/>
      <c r="F42" s="250"/>
      <c r="G42" s="250" t="s">
        <v>81</v>
      </c>
      <c r="H42" s="250"/>
      <c r="I42" s="250"/>
      <c r="J42" s="250"/>
      <c r="K42" s="250"/>
      <c r="L42" s="250"/>
      <c r="M42" s="251"/>
      <c r="N42" s="8">
        <f>IF(N40&gt;N41,N40+N41,N40*2)</f>
        <v>0</v>
      </c>
      <c r="O42" s="21" t="s">
        <v>6</v>
      </c>
      <c r="P42" s="8">
        <f>SUM(P40:P41)</f>
        <v>0</v>
      </c>
      <c r="Q42" s="21" t="s">
        <v>6</v>
      </c>
    </row>
    <row r="43" spans="1:25" ht="32.25" customHeight="1">
      <c r="A43" s="276" t="s">
        <v>100</v>
      </c>
      <c r="B43" s="250"/>
      <c r="C43" s="250"/>
      <c r="D43" s="250"/>
      <c r="E43" s="250"/>
      <c r="F43" s="250"/>
      <c r="G43" s="250" t="s">
        <v>101</v>
      </c>
      <c r="H43" s="250"/>
      <c r="I43" s="250"/>
      <c r="J43" s="250"/>
      <c r="K43" s="250"/>
      <c r="L43" s="250"/>
      <c r="M43" s="251"/>
      <c r="N43" s="8">
        <f>N42+N39</f>
        <v>0</v>
      </c>
      <c r="O43" s="21" t="s">
        <v>6</v>
      </c>
      <c r="P43" s="8"/>
      <c r="Q43" s="21"/>
    </row>
    <row r="44" spans="1:25" ht="32.25" customHeight="1">
      <c r="A44" s="276" t="s">
        <v>82</v>
      </c>
      <c r="B44" s="250"/>
      <c r="C44" s="250"/>
      <c r="D44" s="250"/>
      <c r="E44" s="250"/>
      <c r="F44" s="250"/>
      <c r="G44" s="250" t="s">
        <v>114</v>
      </c>
      <c r="H44" s="250"/>
      <c r="I44" s="250"/>
      <c r="J44" s="250"/>
      <c r="K44" s="250"/>
      <c r="L44" s="250"/>
      <c r="M44" s="251"/>
      <c r="N44" s="8">
        <f>ROUNDDOWN(IF(N3="マンション",N43/3,IF(N3="共同住宅等",N43*0.23,IF(N3="一戸建ての住宅",N43*0.23))),-3)</f>
        <v>0</v>
      </c>
      <c r="O44" s="21" t="s">
        <v>12</v>
      </c>
      <c r="P44" s="8">
        <f>ROUNDDOWN((P42*N4),-3)</f>
        <v>0</v>
      </c>
      <c r="Q44" s="21" t="s">
        <v>12</v>
      </c>
      <c r="S44" s="249" t="s">
        <v>55</v>
      </c>
      <c r="T44" s="249"/>
    </row>
    <row r="45" spans="1:25" ht="32.25" customHeight="1">
      <c r="A45" s="205" t="s">
        <v>115</v>
      </c>
      <c r="B45" s="285"/>
      <c r="C45" s="285"/>
      <c r="D45" s="206"/>
      <c r="E45" s="205"/>
      <c r="F45" s="285"/>
      <c r="G45" s="285"/>
      <c r="H45" s="285"/>
      <c r="I45" s="285"/>
      <c r="J45" s="285"/>
      <c r="K45" s="285"/>
      <c r="L45" s="285"/>
      <c r="M45" s="206"/>
      <c r="N45" s="82"/>
      <c r="O45" s="19"/>
      <c r="P45" s="82"/>
      <c r="Q45" s="19"/>
      <c r="S45" s="10"/>
      <c r="T45" s="11"/>
      <c r="V45" s="11"/>
      <c r="W45" s="11"/>
      <c r="X45" s="12"/>
      <c r="Y45" s="11"/>
    </row>
    <row r="46" spans="1:25" ht="32.25" customHeight="1">
      <c r="A46" s="207"/>
      <c r="B46" s="277"/>
      <c r="C46" s="277"/>
      <c r="D46" s="208"/>
      <c r="E46" s="154"/>
      <c r="F46" s="277" t="s">
        <v>94</v>
      </c>
      <c r="G46" s="277"/>
      <c r="H46" s="277"/>
      <c r="I46" s="277"/>
      <c r="J46" s="277"/>
      <c r="K46" s="277"/>
      <c r="L46" s="277"/>
      <c r="M46" s="208"/>
      <c r="N46" s="83">
        <v>1025000</v>
      </c>
      <c r="O46" s="161" t="s">
        <v>12</v>
      </c>
      <c r="P46" s="83">
        <v>1025000</v>
      </c>
      <c r="Q46" s="106" t="s">
        <v>12</v>
      </c>
      <c r="S46" s="84">
        <f>IF(N44&gt;N46,N46,N44)</f>
        <v>0</v>
      </c>
      <c r="U46" s="85"/>
      <c r="V46" s="11"/>
      <c r="W46" s="11"/>
      <c r="X46" s="12"/>
      <c r="Y46" s="11"/>
    </row>
    <row r="47" spans="1:25" ht="32.25" customHeight="1">
      <c r="A47" s="207"/>
      <c r="B47" s="277"/>
      <c r="C47" s="277"/>
      <c r="D47" s="208"/>
      <c r="E47" s="154"/>
      <c r="F47" s="277" t="s">
        <v>102</v>
      </c>
      <c r="G47" s="277"/>
      <c r="H47" s="277"/>
      <c r="I47" s="277"/>
      <c r="J47" s="277"/>
      <c r="K47" s="277"/>
      <c r="L47" s="277"/>
      <c r="M47" s="208"/>
      <c r="N47" s="83">
        <v>1385000</v>
      </c>
      <c r="O47" s="161" t="s">
        <v>12</v>
      </c>
      <c r="P47" s="83"/>
      <c r="Q47" s="106"/>
      <c r="R47" s="86"/>
      <c r="S47" s="84"/>
      <c r="U47" s="85"/>
      <c r="V47" s="11"/>
      <c r="W47" s="11"/>
      <c r="X47" s="12"/>
      <c r="Y47" s="11"/>
    </row>
    <row r="48" spans="1:25" ht="43.95" customHeight="1">
      <c r="A48" s="207"/>
      <c r="B48" s="277"/>
      <c r="C48" s="277"/>
      <c r="D48" s="208"/>
      <c r="E48" s="154"/>
      <c r="F48" s="277" t="s">
        <v>118</v>
      </c>
      <c r="G48" s="277"/>
      <c r="H48" s="277"/>
      <c r="I48" s="277"/>
      <c r="J48" s="277"/>
      <c r="K48" s="277"/>
      <c r="L48" s="87" t="s">
        <v>56</v>
      </c>
      <c r="M48" s="102"/>
      <c r="N48" s="83">
        <f>ROUNDDOWN(M48*S48,-3)</f>
        <v>0</v>
      </c>
      <c r="O48" s="161" t="s">
        <v>6</v>
      </c>
      <c r="P48" s="83" t="e">
        <f>ROUNDDOWN(O48*U48,3)</f>
        <v>#VALUE!</v>
      </c>
      <c r="Q48" s="106" t="s">
        <v>6</v>
      </c>
      <c r="R48" s="86"/>
      <c r="S48" s="84">
        <v>5000</v>
      </c>
      <c r="U48" s="85"/>
      <c r="V48" s="11"/>
      <c r="W48" s="11"/>
      <c r="X48" s="12"/>
      <c r="Y48" s="11"/>
    </row>
    <row r="49" spans="1:25" ht="43.95" customHeight="1">
      <c r="A49" s="207"/>
      <c r="B49" s="277"/>
      <c r="C49" s="277"/>
      <c r="D49" s="208"/>
      <c r="E49" s="154"/>
      <c r="F49" s="277" t="s">
        <v>121</v>
      </c>
      <c r="G49" s="277"/>
      <c r="H49" s="277"/>
      <c r="I49" s="277"/>
      <c r="J49" s="277"/>
      <c r="K49" s="277"/>
      <c r="L49" s="87" t="s">
        <v>56</v>
      </c>
      <c r="M49" s="102"/>
      <c r="N49" s="83">
        <f t="shared" ref="N49" si="7">ROUNDDOWN(M49*S49,-3)</f>
        <v>0</v>
      </c>
      <c r="O49" s="161" t="s">
        <v>6</v>
      </c>
      <c r="P49" s="83"/>
      <c r="Q49" s="141"/>
      <c r="R49" s="86"/>
      <c r="S49" s="84">
        <v>8000</v>
      </c>
      <c r="U49" s="85"/>
      <c r="V49" s="11"/>
      <c r="W49" s="11"/>
      <c r="X49" s="12"/>
      <c r="Y49" s="11"/>
    </row>
    <row r="50" spans="1:25" ht="32.25" customHeight="1">
      <c r="A50" s="207"/>
      <c r="B50" s="277"/>
      <c r="C50" s="277"/>
      <c r="D50" s="208"/>
      <c r="E50" s="154"/>
      <c r="F50" s="277" t="s">
        <v>119</v>
      </c>
      <c r="G50" s="277"/>
      <c r="H50" s="277"/>
      <c r="I50" s="277"/>
      <c r="J50" s="277"/>
      <c r="K50" s="277"/>
      <c r="L50" s="87" t="s">
        <v>56</v>
      </c>
      <c r="M50" s="102"/>
      <c r="N50" s="83">
        <f t="shared" ref="N50:N51" si="8">ROUNDDOWN(M50*S50,-3)</f>
        <v>0</v>
      </c>
      <c r="O50" s="161" t="s">
        <v>6</v>
      </c>
      <c r="P50" s="83"/>
      <c r="Q50" s="149"/>
      <c r="R50" s="86"/>
      <c r="S50" s="84">
        <v>7400</v>
      </c>
      <c r="U50" s="85"/>
      <c r="V50" s="11"/>
      <c r="W50" s="11"/>
      <c r="X50" s="12"/>
      <c r="Y50" s="11"/>
    </row>
    <row r="51" spans="1:25" ht="43.95" customHeight="1" thickBot="1">
      <c r="A51" s="211"/>
      <c r="B51" s="302"/>
      <c r="C51" s="302"/>
      <c r="D51" s="212"/>
      <c r="E51" s="154"/>
      <c r="F51" s="277" t="s">
        <v>122</v>
      </c>
      <c r="G51" s="277"/>
      <c r="H51" s="277"/>
      <c r="I51" s="277"/>
      <c r="J51" s="277"/>
      <c r="K51" s="277"/>
      <c r="L51" s="87" t="s">
        <v>56</v>
      </c>
      <c r="M51" s="102"/>
      <c r="N51" s="83">
        <f t="shared" si="8"/>
        <v>0</v>
      </c>
      <c r="O51" s="161" t="s">
        <v>6</v>
      </c>
      <c r="P51" s="83"/>
      <c r="Q51" s="149"/>
      <c r="R51" s="86"/>
      <c r="S51" s="84">
        <v>11800</v>
      </c>
      <c r="U51" s="85"/>
      <c r="V51" s="11"/>
      <c r="W51" s="11"/>
      <c r="X51" s="12"/>
      <c r="Y51" s="11"/>
    </row>
    <row r="52" spans="1:25" ht="32.25" customHeight="1" thickBot="1">
      <c r="A52" s="281" t="s">
        <v>83</v>
      </c>
      <c r="B52" s="282"/>
      <c r="C52" s="282"/>
      <c r="D52" s="282"/>
      <c r="E52" s="282"/>
      <c r="F52" s="282"/>
      <c r="G52" s="282"/>
      <c r="H52" s="282"/>
      <c r="I52" s="282"/>
      <c r="J52" s="282"/>
      <c r="K52" s="282"/>
      <c r="L52" s="282"/>
      <c r="M52" s="282"/>
      <c r="N52" s="104"/>
      <c r="O52" s="14" t="s">
        <v>12</v>
      </c>
      <c r="P52" s="13"/>
      <c r="Q52" s="14" t="s">
        <v>12</v>
      </c>
      <c r="S52" s="88"/>
    </row>
    <row r="53" spans="1:25" ht="49.95" customHeight="1">
      <c r="A53" s="275" t="s">
        <v>84</v>
      </c>
      <c r="B53" s="275"/>
      <c r="C53" s="275"/>
      <c r="D53" s="275"/>
      <c r="E53" s="275"/>
      <c r="F53" s="275"/>
      <c r="G53" s="275"/>
      <c r="H53" s="275"/>
      <c r="I53" s="275"/>
      <c r="J53" s="275"/>
      <c r="K53" s="275"/>
      <c r="L53" s="275"/>
      <c r="M53" s="275"/>
      <c r="N53" s="275"/>
      <c r="O53" s="275"/>
      <c r="P53" s="107"/>
      <c r="Q53" s="107"/>
    </row>
  </sheetData>
  <mergeCells count="85">
    <mergeCell ref="I22:J22"/>
    <mergeCell ref="I23:J23"/>
    <mergeCell ref="A7:A24"/>
    <mergeCell ref="B7:B17"/>
    <mergeCell ref="C7:C15"/>
    <mergeCell ref="D7:F9"/>
    <mergeCell ref="D10:F12"/>
    <mergeCell ref="D13:F15"/>
    <mergeCell ref="C16:C17"/>
    <mergeCell ref="D16:F17"/>
    <mergeCell ref="B18:C23"/>
    <mergeCell ref="D18:E19"/>
    <mergeCell ref="D22:E23"/>
    <mergeCell ref="I18:J18"/>
    <mergeCell ref="I19:J19"/>
    <mergeCell ref="D20:E21"/>
    <mergeCell ref="L2:M2"/>
    <mergeCell ref="N2:O2"/>
    <mergeCell ref="L3:M3"/>
    <mergeCell ref="N3:O3"/>
    <mergeCell ref="L4:M4"/>
    <mergeCell ref="N4:O5"/>
    <mergeCell ref="I20:J20"/>
    <mergeCell ref="I21:J21"/>
    <mergeCell ref="U4:U5"/>
    <mergeCell ref="S5:S6"/>
    <mergeCell ref="A6:F6"/>
    <mergeCell ref="G6:H6"/>
    <mergeCell ref="I6:K6"/>
    <mergeCell ref="L6:M6"/>
    <mergeCell ref="N6:O6"/>
    <mergeCell ref="P6:Q6"/>
    <mergeCell ref="B24:K24"/>
    <mergeCell ref="A25:A38"/>
    <mergeCell ref="B25:C30"/>
    <mergeCell ref="D25:F25"/>
    <mergeCell ref="I25:J25"/>
    <mergeCell ref="D26:F26"/>
    <mergeCell ref="I26:J26"/>
    <mergeCell ref="D27:F29"/>
    <mergeCell ref="G27:G29"/>
    <mergeCell ref="H27:H29"/>
    <mergeCell ref="B31:K31"/>
    <mergeCell ref="I27:J29"/>
    <mergeCell ref="K27:K29"/>
    <mergeCell ref="D30:F30"/>
    <mergeCell ref="B38:M38"/>
    <mergeCell ref="D33:F33"/>
    <mergeCell ref="P27:P29"/>
    <mergeCell ref="Q27:Q29"/>
    <mergeCell ref="S27:S29"/>
    <mergeCell ref="N27:N29"/>
    <mergeCell ref="O27:O29"/>
    <mergeCell ref="A40:F40"/>
    <mergeCell ref="G40:M40"/>
    <mergeCell ref="A41:F41"/>
    <mergeCell ref="L27:L29"/>
    <mergeCell ref="M27:M29"/>
    <mergeCell ref="A39:M39"/>
    <mergeCell ref="B32:C37"/>
    <mergeCell ref="D32:F32"/>
    <mergeCell ref="I32:M37"/>
    <mergeCell ref="D34:F34"/>
    <mergeCell ref="D35:F35"/>
    <mergeCell ref="D36:F36"/>
    <mergeCell ref="D37:F37"/>
    <mergeCell ref="I30:J30"/>
    <mergeCell ref="G41:M41"/>
    <mergeCell ref="A52:M52"/>
    <mergeCell ref="A53:O53"/>
    <mergeCell ref="S44:T44"/>
    <mergeCell ref="E45:M45"/>
    <mergeCell ref="F46:M46"/>
    <mergeCell ref="F48:K48"/>
    <mergeCell ref="F47:M47"/>
    <mergeCell ref="A44:F44"/>
    <mergeCell ref="G44:M44"/>
    <mergeCell ref="A42:F42"/>
    <mergeCell ref="G42:M42"/>
    <mergeCell ref="A43:F43"/>
    <mergeCell ref="G43:M43"/>
    <mergeCell ref="A45:D51"/>
    <mergeCell ref="F49:K49"/>
    <mergeCell ref="F51:K51"/>
    <mergeCell ref="F50:K50"/>
  </mergeCells>
  <phoneticPr fontId="8"/>
  <dataValidations count="5">
    <dataValidation type="list" allowBlank="1" showInputMessage="1" showErrorMessage="1" sqref="G25:G29 G32:G37">
      <formula1>$V$25:$W$25</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 type="list" allowBlank="1" showInputMessage="1" showErrorMessage="1" sqref="X46:X51">
      <formula1>"一般改修住宅,特定改修住宅"</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4</xdr:col>
                    <xdr:colOff>38100</xdr:colOff>
                    <xdr:row>47</xdr:row>
                    <xdr:rowOff>76200</xdr:rowOff>
                  </from>
                  <to>
                    <xdr:col>4</xdr:col>
                    <xdr:colOff>274320</xdr:colOff>
                    <xdr:row>48</xdr:row>
                    <xdr:rowOff>121920</xdr:rowOff>
                  </to>
                </anchor>
              </controlPr>
            </control>
          </mc:Choice>
        </mc:AlternateContent>
        <mc:AlternateContent xmlns:mc="http://schemas.openxmlformats.org/markup-compatibility/2006">
          <mc:Choice Requires="x14">
            <control shapeId="21513" r:id="rId6" name="Check Box 9">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21514" r:id="rId7" name="Check Box 10">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21516" r:id="rId8" name="Check Box 12">
              <controlPr defaultSize="0" autoFill="0" autoLine="0" autoPict="0">
                <anchor moveWithCells="1">
                  <from>
                    <xdr:col>4</xdr:col>
                    <xdr:colOff>38100</xdr:colOff>
                    <xdr:row>50</xdr:row>
                    <xdr:rowOff>76200</xdr:rowOff>
                  </from>
                  <to>
                    <xdr:col>4</xdr:col>
                    <xdr:colOff>274320</xdr:colOff>
                    <xdr:row>51</xdr:row>
                    <xdr:rowOff>121920</xdr:rowOff>
                  </to>
                </anchor>
              </controlPr>
            </control>
          </mc:Choice>
        </mc:AlternateContent>
        <mc:AlternateContent xmlns:mc="http://schemas.openxmlformats.org/markup-compatibility/2006">
          <mc:Choice Requires="x14">
            <control shapeId="21519" r:id="rId9" name="Check Box 15">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21521" r:id="rId10" name="Check Box 17">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21522" r:id="rId11" name="Check Box 18">
              <controlPr defaultSize="0" autoFill="0" autoLine="0" autoPict="0">
                <anchor moveWithCells="1">
                  <from>
                    <xdr:col>4</xdr:col>
                    <xdr:colOff>38100</xdr:colOff>
                    <xdr:row>48</xdr:row>
                    <xdr:rowOff>373380</xdr:rowOff>
                  </from>
                  <to>
                    <xdr:col>4</xdr:col>
                    <xdr:colOff>259080</xdr:colOff>
                    <xdr:row>50</xdr:row>
                    <xdr:rowOff>274320</xdr:rowOff>
                  </to>
                </anchor>
              </controlPr>
            </control>
          </mc:Choice>
        </mc:AlternateContent>
        <mc:AlternateContent xmlns:mc="http://schemas.openxmlformats.org/markup-compatibility/2006">
          <mc:Choice Requires="x14">
            <control shapeId="21527" r:id="rId12" name="Check Box 23">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5"/>
  <sheetViews>
    <sheetView view="pageBreakPreview" zoomScaleNormal="100" zoomScaleSheetLayoutView="100" workbookViewId="0">
      <selection activeCell="F2" sqref="F2"/>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9.09765625" style="2" customWidth="1"/>
    <col min="12" max="12" width="20.69921875" style="2" customWidth="1"/>
    <col min="13" max="13" width="9.69921875" style="2" customWidth="1"/>
    <col min="14" max="14" width="20.69921875" style="2" customWidth="1"/>
    <col min="15" max="15" width="9.69921875" style="3" customWidth="1"/>
    <col min="16" max="16" width="11.3984375" style="110" customWidth="1"/>
    <col min="17" max="18" width="8.19921875" style="110" customWidth="1"/>
    <col min="19" max="19" width="16.3984375" style="110" customWidth="1"/>
    <col min="20" max="20" width="6.19921875" style="110" customWidth="1"/>
    <col min="21" max="21" width="3.59765625" style="110" customWidth="1"/>
    <col min="22" max="22" width="2.5" style="110" customWidth="1"/>
    <col min="23" max="23" width="8.09765625" style="110" customWidth="1"/>
    <col min="24" max="16384" width="8.09765625" style="110"/>
  </cols>
  <sheetData>
    <row r="1" spans="1:20" ht="19.5" customHeight="1" thickBot="1">
      <c r="A1" s="166" t="s">
        <v>123</v>
      </c>
    </row>
    <row r="2" spans="1:20" ht="19.5" customHeight="1" thickBot="1">
      <c r="A2" s="166"/>
      <c r="L2" s="247" t="s">
        <v>85</v>
      </c>
      <c r="M2" s="248"/>
      <c r="N2" s="351"/>
      <c r="O2" s="236"/>
      <c r="Q2" s="112"/>
    </row>
    <row r="3" spans="1:20" ht="21.75" customHeight="1" thickBot="1">
      <c r="L3" s="243" t="s">
        <v>70</v>
      </c>
      <c r="M3" s="244"/>
      <c r="N3" s="237" t="s">
        <v>71</v>
      </c>
      <c r="O3" s="238"/>
      <c r="Q3" s="112" t="s">
        <v>71</v>
      </c>
      <c r="R3" s="113" t="s">
        <v>69</v>
      </c>
      <c r="S3" s="110" t="s">
        <v>17</v>
      </c>
    </row>
    <row r="4" spans="1:20" ht="16.5" customHeight="1" thickBot="1">
      <c r="A4" s="2" t="s">
        <v>124</v>
      </c>
      <c r="L4" s="245" t="s">
        <v>18</v>
      </c>
      <c r="M4" s="246"/>
      <c r="N4" s="239">
        <v>0.23</v>
      </c>
      <c r="O4" s="240"/>
      <c r="Q4" s="114">
        <v>1</v>
      </c>
      <c r="S4" s="347">
        <v>1</v>
      </c>
      <c r="T4" s="115">
        <v>0.1</v>
      </c>
    </row>
    <row r="5" spans="1:20" ht="5.25" customHeight="1" thickBot="1">
      <c r="A5" s="11"/>
      <c r="B5" s="11"/>
      <c r="C5" s="11"/>
      <c r="L5" s="103"/>
      <c r="M5" s="90"/>
      <c r="N5" s="241"/>
      <c r="O5" s="242"/>
      <c r="Q5" s="349">
        <v>0.23</v>
      </c>
      <c r="S5" s="348"/>
    </row>
    <row r="6" spans="1:20" ht="27.75" customHeight="1" thickBot="1">
      <c r="A6" s="223" t="s">
        <v>19</v>
      </c>
      <c r="B6" s="224"/>
      <c r="C6" s="224"/>
      <c r="D6" s="224"/>
      <c r="E6" s="224"/>
      <c r="F6" s="224"/>
      <c r="G6" s="224" t="s">
        <v>0</v>
      </c>
      <c r="H6" s="224"/>
      <c r="I6" s="225" t="s">
        <v>20</v>
      </c>
      <c r="J6" s="338"/>
      <c r="K6" s="227"/>
      <c r="L6" s="224" t="s">
        <v>73</v>
      </c>
      <c r="M6" s="224"/>
      <c r="N6" s="224" t="s">
        <v>21</v>
      </c>
      <c r="O6" s="228"/>
      <c r="Q6" s="349"/>
    </row>
    <row r="7" spans="1:20" ht="32.25" customHeight="1">
      <c r="A7" s="229" t="s">
        <v>22</v>
      </c>
      <c r="B7" s="217" t="s">
        <v>23</v>
      </c>
      <c r="C7" s="219" t="s">
        <v>1</v>
      </c>
      <c r="D7" s="221" t="s">
        <v>24</v>
      </c>
      <c r="E7" s="221"/>
      <c r="F7" s="221"/>
      <c r="G7" s="32"/>
      <c r="H7" s="29" t="s">
        <v>4</v>
      </c>
      <c r="I7" s="29" t="s">
        <v>3</v>
      </c>
      <c r="J7" s="144">
        <v>184000</v>
      </c>
      <c r="K7" s="31" t="s">
        <v>25</v>
      </c>
      <c r="L7" s="33">
        <f>G7*J7</f>
        <v>0</v>
      </c>
      <c r="M7" s="34" t="s">
        <v>12</v>
      </c>
      <c r="N7" s="99"/>
      <c r="O7" s="34" t="s">
        <v>12</v>
      </c>
      <c r="Q7" s="117"/>
      <c r="S7" s="111">
        <f t="shared" ref="S7:S17" si="0">J7*L7</f>
        <v>0</v>
      </c>
    </row>
    <row r="8" spans="1:20" ht="32.25" customHeight="1">
      <c r="A8" s="230"/>
      <c r="B8" s="218"/>
      <c r="C8" s="220"/>
      <c r="D8" s="222"/>
      <c r="E8" s="222"/>
      <c r="F8" s="222"/>
      <c r="G8" s="39"/>
      <c r="H8" s="36" t="s">
        <v>4</v>
      </c>
      <c r="I8" s="36" t="s">
        <v>7</v>
      </c>
      <c r="J8" s="145">
        <v>144000</v>
      </c>
      <c r="K8" s="38" t="s">
        <v>25</v>
      </c>
      <c r="L8" s="40">
        <f>G8*J8</f>
        <v>0</v>
      </c>
      <c r="M8" s="41" t="s">
        <v>12</v>
      </c>
      <c r="N8" s="100"/>
      <c r="O8" s="41" t="s">
        <v>12</v>
      </c>
      <c r="Q8" s="118"/>
      <c r="S8" s="111">
        <f t="shared" si="0"/>
        <v>0</v>
      </c>
    </row>
    <row r="9" spans="1:20" ht="32.25" customHeight="1">
      <c r="A9" s="230"/>
      <c r="B9" s="218"/>
      <c r="C9" s="220"/>
      <c r="D9" s="222"/>
      <c r="E9" s="222"/>
      <c r="F9" s="222"/>
      <c r="G9" s="42"/>
      <c r="H9" s="159" t="s">
        <v>4</v>
      </c>
      <c r="I9" s="159" t="s">
        <v>8</v>
      </c>
      <c r="J9" s="146">
        <v>120000</v>
      </c>
      <c r="K9" s="158" t="s">
        <v>25</v>
      </c>
      <c r="L9" s="40">
        <f t="shared" ref="L9:L17" si="1">G9*J9</f>
        <v>0</v>
      </c>
      <c r="M9" s="41" t="s">
        <v>12</v>
      </c>
      <c r="N9" s="100"/>
      <c r="O9" s="41" t="s">
        <v>12</v>
      </c>
      <c r="Q9" s="119"/>
      <c r="S9" s="111">
        <f t="shared" si="0"/>
        <v>0</v>
      </c>
    </row>
    <row r="10" spans="1:20" ht="32.25" customHeight="1">
      <c r="A10" s="230"/>
      <c r="B10" s="218"/>
      <c r="C10" s="220"/>
      <c r="D10" s="222" t="s">
        <v>26</v>
      </c>
      <c r="E10" s="222"/>
      <c r="F10" s="222"/>
      <c r="G10" s="46"/>
      <c r="H10" s="43" t="s">
        <v>4</v>
      </c>
      <c r="I10" s="43" t="s">
        <v>3</v>
      </c>
      <c r="J10" s="144">
        <v>184000</v>
      </c>
      <c r="K10" s="45" t="s">
        <v>25</v>
      </c>
      <c r="L10" s="40">
        <f t="shared" si="1"/>
        <v>0</v>
      </c>
      <c r="M10" s="41" t="s">
        <v>12</v>
      </c>
      <c r="N10" s="100"/>
      <c r="O10" s="41" t="s">
        <v>12</v>
      </c>
      <c r="Q10" s="117"/>
      <c r="S10" s="111">
        <f t="shared" si="0"/>
        <v>0</v>
      </c>
    </row>
    <row r="11" spans="1:20" ht="32.25" customHeight="1">
      <c r="A11" s="230"/>
      <c r="B11" s="218"/>
      <c r="C11" s="220"/>
      <c r="D11" s="222"/>
      <c r="E11" s="222"/>
      <c r="F11" s="222"/>
      <c r="G11" s="39"/>
      <c r="H11" s="36" t="s">
        <v>4</v>
      </c>
      <c r="I11" s="36" t="s">
        <v>7</v>
      </c>
      <c r="J11" s="145">
        <v>144000</v>
      </c>
      <c r="K11" s="38" t="s">
        <v>25</v>
      </c>
      <c r="L11" s="40">
        <f t="shared" si="1"/>
        <v>0</v>
      </c>
      <c r="M11" s="41" t="s">
        <v>12</v>
      </c>
      <c r="N11" s="100"/>
      <c r="O11" s="41" t="s">
        <v>12</v>
      </c>
      <c r="Q11" s="118"/>
      <c r="S11" s="111">
        <f t="shared" si="0"/>
        <v>0</v>
      </c>
    </row>
    <row r="12" spans="1:20" ht="32.25" customHeight="1">
      <c r="A12" s="230"/>
      <c r="B12" s="218"/>
      <c r="C12" s="220"/>
      <c r="D12" s="222"/>
      <c r="E12" s="222"/>
      <c r="F12" s="222"/>
      <c r="G12" s="42"/>
      <c r="H12" s="159" t="s">
        <v>4</v>
      </c>
      <c r="I12" s="159" t="s">
        <v>27</v>
      </c>
      <c r="J12" s="146">
        <v>120000</v>
      </c>
      <c r="K12" s="158" t="s">
        <v>25</v>
      </c>
      <c r="L12" s="40">
        <f t="shared" si="1"/>
        <v>0</v>
      </c>
      <c r="M12" s="41" t="s">
        <v>12</v>
      </c>
      <c r="N12" s="100"/>
      <c r="O12" s="41" t="s">
        <v>12</v>
      </c>
      <c r="Q12" s="119"/>
      <c r="S12" s="111">
        <f t="shared" si="0"/>
        <v>0</v>
      </c>
    </row>
    <row r="13" spans="1:20" ht="32.25" customHeight="1">
      <c r="A13" s="230"/>
      <c r="B13" s="218"/>
      <c r="C13" s="220"/>
      <c r="D13" s="222" t="s">
        <v>2</v>
      </c>
      <c r="E13" s="222"/>
      <c r="F13" s="222"/>
      <c r="G13" s="46"/>
      <c r="H13" s="43" t="s">
        <v>9</v>
      </c>
      <c r="I13" s="43" t="s">
        <v>3</v>
      </c>
      <c r="J13" s="144">
        <v>72000</v>
      </c>
      <c r="K13" s="45" t="s">
        <v>28</v>
      </c>
      <c r="L13" s="40">
        <f t="shared" si="1"/>
        <v>0</v>
      </c>
      <c r="M13" s="41" t="s">
        <v>12</v>
      </c>
      <c r="N13" s="100"/>
      <c r="O13" s="41" t="s">
        <v>12</v>
      </c>
      <c r="Q13" s="117"/>
      <c r="S13" s="111">
        <f t="shared" si="0"/>
        <v>0</v>
      </c>
    </row>
    <row r="14" spans="1:20" ht="32.25" customHeight="1">
      <c r="A14" s="230"/>
      <c r="B14" s="218"/>
      <c r="C14" s="220"/>
      <c r="D14" s="222"/>
      <c r="E14" s="222"/>
      <c r="F14" s="222"/>
      <c r="G14" s="39"/>
      <c r="H14" s="36" t="s">
        <v>9</v>
      </c>
      <c r="I14" s="36" t="s">
        <v>7</v>
      </c>
      <c r="J14" s="145">
        <v>48000</v>
      </c>
      <c r="K14" s="38" t="s">
        <v>28</v>
      </c>
      <c r="L14" s="40">
        <f t="shared" si="1"/>
        <v>0</v>
      </c>
      <c r="M14" s="41" t="s">
        <v>12</v>
      </c>
      <c r="N14" s="100"/>
      <c r="O14" s="41" t="s">
        <v>12</v>
      </c>
      <c r="Q14" s="118"/>
      <c r="S14" s="111">
        <f t="shared" si="0"/>
        <v>0</v>
      </c>
    </row>
    <row r="15" spans="1:20" ht="32.25" customHeight="1">
      <c r="A15" s="230"/>
      <c r="B15" s="218"/>
      <c r="C15" s="220"/>
      <c r="D15" s="222"/>
      <c r="E15" s="222"/>
      <c r="F15" s="222"/>
      <c r="G15" s="42"/>
      <c r="H15" s="159" t="s">
        <v>9</v>
      </c>
      <c r="I15" s="159" t="s">
        <v>8</v>
      </c>
      <c r="J15" s="146">
        <v>24000</v>
      </c>
      <c r="K15" s="158" t="s">
        <v>28</v>
      </c>
      <c r="L15" s="40">
        <f t="shared" si="1"/>
        <v>0</v>
      </c>
      <c r="M15" s="41" t="s">
        <v>12</v>
      </c>
      <c r="N15" s="100"/>
      <c r="O15" s="41" t="s">
        <v>12</v>
      </c>
      <c r="Q15" s="119"/>
      <c r="S15" s="111">
        <f t="shared" si="0"/>
        <v>0</v>
      </c>
    </row>
    <row r="16" spans="1:20" ht="32.25" customHeight="1">
      <c r="A16" s="230"/>
      <c r="B16" s="218"/>
      <c r="C16" s="218" t="s">
        <v>10</v>
      </c>
      <c r="D16" s="222" t="s">
        <v>11</v>
      </c>
      <c r="E16" s="222"/>
      <c r="F16" s="222"/>
      <c r="G16" s="46"/>
      <c r="H16" s="43" t="s">
        <v>4</v>
      </c>
      <c r="I16" s="43" t="s">
        <v>3</v>
      </c>
      <c r="J16" s="144">
        <v>272000</v>
      </c>
      <c r="K16" s="45" t="s">
        <v>25</v>
      </c>
      <c r="L16" s="40">
        <f t="shared" si="1"/>
        <v>0</v>
      </c>
      <c r="M16" s="41" t="s">
        <v>12</v>
      </c>
      <c r="N16" s="100"/>
      <c r="O16" s="41" t="s">
        <v>12</v>
      </c>
      <c r="Q16" s="117"/>
      <c r="S16" s="111">
        <f t="shared" si="0"/>
        <v>0</v>
      </c>
    </row>
    <row r="17" spans="1:21" ht="32.25" customHeight="1">
      <c r="A17" s="230"/>
      <c r="B17" s="218"/>
      <c r="C17" s="218"/>
      <c r="D17" s="222"/>
      <c r="E17" s="222"/>
      <c r="F17" s="222"/>
      <c r="G17" s="42"/>
      <c r="H17" s="159" t="s">
        <v>4</v>
      </c>
      <c r="I17" s="159" t="s">
        <v>8</v>
      </c>
      <c r="J17" s="146">
        <v>240000</v>
      </c>
      <c r="K17" s="158" t="s">
        <v>25</v>
      </c>
      <c r="L17" s="40">
        <f t="shared" si="1"/>
        <v>0</v>
      </c>
      <c r="M17" s="41" t="s">
        <v>12</v>
      </c>
      <c r="N17" s="100"/>
      <c r="O17" s="41" t="s">
        <v>12</v>
      </c>
      <c r="Q17" s="119"/>
      <c r="S17" s="111">
        <f t="shared" si="0"/>
        <v>0</v>
      </c>
    </row>
    <row r="18" spans="1:21" ht="32.25" customHeight="1">
      <c r="A18" s="230"/>
      <c r="B18" s="205" t="s">
        <v>72</v>
      </c>
      <c r="C18" s="206"/>
      <c r="D18" s="205" t="s">
        <v>29</v>
      </c>
      <c r="E18" s="206"/>
      <c r="F18" s="43" t="s">
        <v>30</v>
      </c>
      <c r="G18" s="48"/>
      <c r="H18" s="43" t="s">
        <v>32</v>
      </c>
      <c r="I18" s="213">
        <v>149000</v>
      </c>
      <c r="J18" s="214"/>
      <c r="K18" s="47" t="s">
        <v>31</v>
      </c>
      <c r="L18" s="40">
        <f>G18*I18</f>
        <v>0</v>
      </c>
      <c r="M18" s="41" t="s">
        <v>12</v>
      </c>
      <c r="N18" s="100"/>
      <c r="O18" s="41" t="s">
        <v>12</v>
      </c>
      <c r="Q18" s="117"/>
      <c r="R18" s="120"/>
      <c r="S18" s="111">
        <f t="shared" ref="S18:S23" si="2">I18*L18</f>
        <v>0</v>
      </c>
    </row>
    <row r="19" spans="1:21" ht="32.25" customHeight="1">
      <c r="A19" s="230"/>
      <c r="B19" s="207"/>
      <c r="C19" s="208"/>
      <c r="D19" s="211"/>
      <c r="E19" s="212"/>
      <c r="F19" s="159" t="s">
        <v>33</v>
      </c>
      <c r="G19" s="51"/>
      <c r="H19" s="159" t="s">
        <v>32</v>
      </c>
      <c r="I19" s="215">
        <v>224000</v>
      </c>
      <c r="J19" s="216"/>
      <c r="K19" s="50" t="s">
        <v>31</v>
      </c>
      <c r="L19" s="40">
        <f t="shared" ref="L19:L22" si="3">G19*I19</f>
        <v>0</v>
      </c>
      <c r="M19" s="41" t="s">
        <v>12</v>
      </c>
      <c r="N19" s="100"/>
      <c r="O19" s="41" t="s">
        <v>12</v>
      </c>
      <c r="Q19" s="118"/>
      <c r="R19" s="121"/>
      <c r="S19" s="111">
        <f t="shared" si="2"/>
        <v>0</v>
      </c>
    </row>
    <row r="20" spans="1:21" ht="32.25" customHeight="1">
      <c r="A20" s="230"/>
      <c r="B20" s="207"/>
      <c r="C20" s="208"/>
      <c r="D20" s="205" t="s">
        <v>34</v>
      </c>
      <c r="E20" s="206"/>
      <c r="F20" s="43" t="s">
        <v>30</v>
      </c>
      <c r="G20" s="48"/>
      <c r="H20" s="43" t="s">
        <v>32</v>
      </c>
      <c r="I20" s="213">
        <v>53000</v>
      </c>
      <c r="J20" s="214"/>
      <c r="K20" s="47" t="s">
        <v>31</v>
      </c>
      <c r="L20" s="40">
        <f t="shared" si="3"/>
        <v>0</v>
      </c>
      <c r="M20" s="41" t="s">
        <v>12</v>
      </c>
      <c r="N20" s="100"/>
      <c r="O20" s="41" t="s">
        <v>12</v>
      </c>
      <c r="Q20" s="118"/>
      <c r="R20" s="121"/>
      <c r="S20" s="111">
        <f t="shared" si="2"/>
        <v>0</v>
      </c>
    </row>
    <row r="21" spans="1:21" ht="32.25" customHeight="1">
      <c r="A21" s="230"/>
      <c r="B21" s="207"/>
      <c r="C21" s="208"/>
      <c r="D21" s="211"/>
      <c r="E21" s="212"/>
      <c r="F21" s="159" t="s">
        <v>33</v>
      </c>
      <c r="G21" s="54"/>
      <c r="H21" s="159" t="s">
        <v>32</v>
      </c>
      <c r="I21" s="215">
        <v>91000</v>
      </c>
      <c r="J21" s="216"/>
      <c r="K21" s="53" t="s">
        <v>31</v>
      </c>
      <c r="L21" s="40">
        <f t="shared" si="3"/>
        <v>0</v>
      </c>
      <c r="M21" s="41" t="s">
        <v>12</v>
      </c>
      <c r="N21" s="100"/>
      <c r="O21" s="41" t="s">
        <v>12</v>
      </c>
      <c r="Q21" s="118"/>
      <c r="R21" s="121"/>
      <c r="S21" s="111">
        <f t="shared" si="2"/>
        <v>0</v>
      </c>
    </row>
    <row r="22" spans="1:21" ht="32.25" customHeight="1">
      <c r="A22" s="230"/>
      <c r="B22" s="207"/>
      <c r="C22" s="208"/>
      <c r="D22" s="205" t="s">
        <v>35</v>
      </c>
      <c r="E22" s="206"/>
      <c r="F22" s="43" t="s">
        <v>30</v>
      </c>
      <c r="G22" s="48"/>
      <c r="H22" s="43" t="s">
        <v>32</v>
      </c>
      <c r="I22" s="213">
        <v>184000</v>
      </c>
      <c r="J22" s="214"/>
      <c r="K22" s="47" t="s">
        <v>31</v>
      </c>
      <c r="L22" s="40">
        <f t="shared" si="3"/>
        <v>0</v>
      </c>
      <c r="M22" s="41" t="s">
        <v>12</v>
      </c>
      <c r="N22" s="100"/>
      <c r="O22" s="41" t="s">
        <v>12</v>
      </c>
      <c r="Q22" s="118"/>
      <c r="R22" s="121"/>
      <c r="S22" s="111">
        <f t="shared" si="2"/>
        <v>0</v>
      </c>
    </row>
    <row r="23" spans="1:21" ht="32.25" customHeight="1" thickBot="1">
      <c r="A23" s="230"/>
      <c r="B23" s="209"/>
      <c r="C23" s="210"/>
      <c r="D23" s="209"/>
      <c r="E23" s="210"/>
      <c r="F23" s="55" t="s">
        <v>33</v>
      </c>
      <c r="G23" s="57"/>
      <c r="H23" s="55" t="s">
        <v>32</v>
      </c>
      <c r="I23" s="234">
        <v>276000</v>
      </c>
      <c r="J23" s="235"/>
      <c r="K23" s="56" t="s">
        <v>31</v>
      </c>
      <c r="L23" s="105">
        <f>G23*I23</f>
        <v>0</v>
      </c>
      <c r="M23" s="59" t="s">
        <v>12</v>
      </c>
      <c r="N23" s="101"/>
      <c r="O23" s="59" t="s">
        <v>12</v>
      </c>
      <c r="Q23" s="119"/>
      <c r="R23" s="122"/>
      <c r="S23" s="111">
        <f t="shared" si="2"/>
        <v>0</v>
      </c>
    </row>
    <row r="24" spans="1:21" ht="34.5" customHeight="1" thickTop="1" thickBot="1">
      <c r="A24" s="230"/>
      <c r="B24" s="231" t="s">
        <v>74</v>
      </c>
      <c r="C24" s="232"/>
      <c r="D24" s="232"/>
      <c r="E24" s="232"/>
      <c r="F24" s="232"/>
      <c r="G24" s="232"/>
      <c r="H24" s="232"/>
      <c r="I24" s="232"/>
      <c r="J24" s="232"/>
      <c r="K24" s="233"/>
      <c r="L24" s="61">
        <f>SUM(L7:L23)</f>
        <v>0</v>
      </c>
      <c r="M24" s="62" t="s">
        <v>12</v>
      </c>
      <c r="N24" s="61"/>
      <c r="O24" s="62" t="s">
        <v>12</v>
      </c>
      <c r="Q24" s="118"/>
      <c r="R24" s="116"/>
      <c r="S24" s="111"/>
    </row>
    <row r="25" spans="1:21" ht="33.75" customHeight="1">
      <c r="A25" s="229" t="s">
        <v>36</v>
      </c>
      <c r="B25" s="296" t="s">
        <v>37</v>
      </c>
      <c r="C25" s="297"/>
      <c r="D25" s="221" t="s">
        <v>38</v>
      </c>
      <c r="E25" s="221"/>
      <c r="F25" s="221"/>
      <c r="G25" s="108"/>
      <c r="H25" s="91" t="s">
        <v>75</v>
      </c>
      <c r="I25" s="309">
        <v>452000</v>
      </c>
      <c r="J25" s="310"/>
      <c r="K25" s="63" t="s">
        <v>39</v>
      </c>
      <c r="L25" s="93">
        <f>G25*I25</f>
        <v>0</v>
      </c>
      <c r="M25" s="156" t="s">
        <v>40</v>
      </c>
      <c r="N25" s="98"/>
      <c r="O25" s="65" t="s">
        <v>12</v>
      </c>
      <c r="Q25" s="117"/>
      <c r="S25" s="111">
        <f t="shared" ref="S25:S30" si="4">I25*L25</f>
        <v>0</v>
      </c>
      <c r="T25" s="110">
        <v>0</v>
      </c>
      <c r="U25" s="110">
        <v>1</v>
      </c>
    </row>
    <row r="26" spans="1:21" ht="33.75" customHeight="1">
      <c r="A26" s="230"/>
      <c r="B26" s="298"/>
      <c r="C26" s="299"/>
      <c r="D26" s="222" t="s">
        <v>41</v>
      </c>
      <c r="E26" s="222"/>
      <c r="F26" s="222"/>
      <c r="G26" s="109"/>
      <c r="H26" s="92" t="s">
        <v>75</v>
      </c>
      <c r="I26" s="256">
        <v>416000</v>
      </c>
      <c r="J26" s="257"/>
      <c r="K26" s="23" t="s">
        <v>42</v>
      </c>
      <c r="L26" s="94">
        <f>G26*I26</f>
        <v>0</v>
      </c>
      <c r="M26" s="157" t="s">
        <v>40</v>
      </c>
      <c r="N26" s="96"/>
      <c r="O26" s="67" t="s">
        <v>12</v>
      </c>
      <c r="Q26" s="118"/>
      <c r="S26" s="111">
        <f t="shared" si="4"/>
        <v>0</v>
      </c>
    </row>
    <row r="27" spans="1:21" ht="29.25" customHeight="1">
      <c r="A27" s="230"/>
      <c r="B27" s="298"/>
      <c r="C27" s="299"/>
      <c r="D27" s="276" t="s">
        <v>43</v>
      </c>
      <c r="E27" s="250"/>
      <c r="F27" s="251"/>
      <c r="G27" s="274"/>
      <c r="H27" s="218" t="s">
        <v>75</v>
      </c>
      <c r="I27" s="256">
        <v>263000</v>
      </c>
      <c r="J27" s="257"/>
      <c r="K27" s="258" t="s">
        <v>44</v>
      </c>
      <c r="L27" s="261">
        <f>G27*I27</f>
        <v>0</v>
      </c>
      <c r="M27" s="264" t="s">
        <v>40</v>
      </c>
      <c r="N27" s="266"/>
      <c r="O27" s="269" t="s">
        <v>12</v>
      </c>
      <c r="Q27" s="340"/>
      <c r="S27" s="111">
        <f t="shared" si="4"/>
        <v>0</v>
      </c>
    </row>
    <row r="28" spans="1:21" ht="21" customHeight="1">
      <c r="A28" s="230"/>
      <c r="B28" s="298"/>
      <c r="C28" s="299"/>
      <c r="D28" s="276"/>
      <c r="E28" s="250"/>
      <c r="F28" s="251"/>
      <c r="G28" s="274"/>
      <c r="H28" s="218"/>
      <c r="I28" s="256"/>
      <c r="J28" s="257"/>
      <c r="K28" s="259"/>
      <c r="L28" s="262"/>
      <c r="M28" s="220"/>
      <c r="N28" s="267"/>
      <c r="O28" s="269"/>
      <c r="Q28" s="340"/>
      <c r="S28" s="111">
        <f t="shared" si="4"/>
        <v>0</v>
      </c>
    </row>
    <row r="29" spans="1:21" ht="30" customHeight="1">
      <c r="A29" s="230"/>
      <c r="B29" s="298"/>
      <c r="C29" s="299"/>
      <c r="D29" s="276"/>
      <c r="E29" s="250"/>
      <c r="F29" s="251"/>
      <c r="G29" s="274"/>
      <c r="H29" s="218"/>
      <c r="I29" s="256"/>
      <c r="J29" s="257"/>
      <c r="K29" s="260"/>
      <c r="L29" s="263"/>
      <c r="M29" s="265"/>
      <c r="N29" s="268"/>
      <c r="O29" s="270"/>
      <c r="Q29" s="340"/>
      <c r="S29" s="111">
        <f t="shared" si="4"/>
        <v>0</v>
      </c>
    </row>
    <row r="30" spans="1:21" ht="33.75" customHeight="1" thickBot="1">
      <c r="A30" s="230"/>
      <c r="B30" s="300"/>
      <c r="C30" s="301"/>
      <c r="D30" s="253" t="s">
        <v>45</v>
      </c>
      <c r="E30" s="254"/>
      <c r="F30" s="255"/>
      <c r="G30" s="173"/>
      <c r="H30" s="69" t="s">
        <v>75</v>
      </c>
      <c r="I30" s="256">
        <v>57000</v>
      </c>
      <c r="J30" s="257"/>
      <c r="K30" s="68" t="s">
        <v>46</v>
      </c>
      <c r="L30" s="95">
        <f>G30*I30</f>
        <v>0</v>
      </c>
      <c r="M30" s="69" t="s">
        <v>47</v>
      </c>
      <c r="N30" s="97"/>
      <c r="O30" s="71" t="s">
        <v>12</v>
      </c>
      <c r="Q30" s="119"/>
      <c r="S30" s="111">
        <f t="shared" si="4"/>
        <v>0</v>
      </c>
    </row>
    <row r="31" spans="1:21" ht="34.5" customHeight="1" thickTop="1" thickBot="1">
      <c r="A31" s="230"/>
      <c r="B31" s="306" t="s">
        <v>76</v>
      </c>
      <c r="C31" s="307"/>
      <c r="D31" s="307"/>
      <c r="E31" s="307"/>
      <c r="F31" s="307"/>
      <c r="G31" s="307"/>
      <c r="H31" s="307"/>
      <c r="I31" s="341"/>
      <c r="J31" s="341"/>
      <c r="K31" s="342"/>
      <c r="L31" s="142">
        <f>SUM(L25:L30)</f>
        <v>0</v>
      </c>
      <c r="M31" s="174" t="s">
        <v>12</v>
      </c>
      <c r="N31" s="61">
        <f>SUM(N25:N30)</f>
        <v>0</v>
      </c>
      <c r="O31" s="62" t="s">
        <v>12</v>
      </c>
      <c r="Q31" s="118"/>
      <c r="R31" s="116"/>
      <c r="S31" s="111"/>
      <c r="T31" s="123" t="s">
        <v>48</v>
      </c>
    </row>
    <row r="32" spans="1:21" ht="32.25" customHeight="1">
      <c r="A32" s="230"/>
      <c r="B32" s="296" t="s">
        <v>49</v>
      </c>
      <c r="C32" s="297"/>
      <c r="D32" s="311" t="s">
        <v>103</v>
      </c>
      <c r="E32" s="312"/>
      <c r="F32" s="313"/>
      <c r="G32" s="108"/>
      <c r="H32" s="91" t="s">
        <v>77</v>
      </c>
      <c r="I32" s="343" t="s">
        <v>50</v>
      </c>
      <c r="J32" s="343"/>
      <c r="K32" s="343"/>
      <c r="L32" s="343"/>
      <c r="M32" s="343"/>
      <c r="N32" s="96"/>
      <c r="O32" s="73" t="s">
        <v>12</v>
      </c>
      <c r="Q32" s="124">
        <v>130000</v>
      </c>
      <c r="S32" s="111" t="e">
        <f>I32*L32</f>
        <v>#VALUE!</v>
      </c>
      <c r="T32" s="123" t="e">
        <f>IF(N32&gt;S32,S32,N32)</f>
        <v>#VALUE!</v>
      </c>
    </row>
    <row r="33" spans="1:22" ht="32.25" customHeight="1">
      <c r="A33" s="230"/>
      <c r="B33" s="298"/>
      <c r="C33" s="299"/>
      <c r="D33" s="276" t="s">
        <v>105</v>
      </c>
      <c r="E33" s="250"/>
      <c r="F33" s="251"/>
      <c r="G33" s="109"/>
      <c r="H33" s="92" t="s">
        <v>77</v>
      </c>
      <c r="I33" s="344"/>
      <c r="J33" s="344"/>
      <c r="K33" s="344"/>
      <c r="L33" s="344"/>
      <c r="M33" s="344"/>
      <c r="N33" s="96"/>
      <c r="O33" s="73" t="s">
        <v>12</v>
      </c>
      <c r="Q33" s="125"/>
      <c r="S33" s="111"/>
      <c r="T33" s="123"/>
    </row>
    <row r="34" spans="1:22" ht="32.25" customHeight="1">
      <c r="A34" s="230"/>
      <c r="B34" s="298"/>
      <c r="C34" s="299"/>
      <c r="D34" s="276" t="s">
        <v>58</v>
      </c>
      <c r="E34" s="250"/>
      <c r="F34" s="251"/>
      <c r="G34" s="109"/>
      <c r="H34" s="92" t="s">
        <v>77</v>
      </c>
      <c r="I34" s="345"/>
      <c r="J34" s="345"/>
      <c r="K34" s="345"/>
      <c r="L34" s="345"/>
      <c r="M34" s="345"/>
      <c r="N34" s="96"/>
      <c r="O34" s="73" t="s">
        <v>12</v>
      </c>
      <c r="Q34" s="125"/>
      <c r="S34" s="111"/>
      <c r="T34" s="123"/>
    </row>
    <row r="35" spans="1:22" ht="32.25" customHeight="1" thickBot="1">
      <c r="A35" s="230"/>
      <c r="B35" s="300"/>
      <c r="C35" s="301"/>
      <c r="D35" s="253" t="s">
        <v>59</v>
      </c>
      <c r="E35" s="254"/>
      <c r="F35" s="255"/>
      <c r="G35" s="175"/>
      <c r="H35" s="176" t="s">
        <v>77</v>
      </c>
      <c r="I35" s="346"/>
      <c r="J35" s="346"/>
      <c r="K35" s="346"/>
      <c r="L35" s="346"/>
      <c r="M35" s="346"/>
      <c r="N35" s="97"/>
      <c r="O35" s="71" t="s">
        <v>12</v>
      </c>
      <c r="Q35" s="125"/>
      <c r="S35" s="111"/>
      <c r="T35" s="123"/>
    </row>
    <row r="36" spans="1:22" ht="34.5" customHeight="1" thickTop="1" thickBot="1">
      <c r="A36" s="305"/>
      <c r="B36" s="306" t="s">
        <v>78</v>
      </c>
      <c r="C36" s="307"/>
      <c r="D36" s="307"/>
      <c r="E36" s="307"/>
      <c r="F36" s="307"/>
      <c r="G36" s="307"/>
      <c r="H36" s="307"/>
      <c r="I36" s="307"/>
      <c r="J36" s="307"/>
      <c r="K36" s="307"/>
      <c r="L36" s="307"/>
      <c r="M36" s="308"/>
      <c r="N36" s="61">
        <f>SUM(N32:N35)</f>
        <v>0</v>
      </c>
      <c r="O36" s="177" t="s">
        <v>12</v>
      </c>
      <c r="Q36" s="132"/>
      <c r="S36" s="112"/>
    </row>
    <row r="37" spans="1:22" ht="32.25" customHeight="1">
      <c r="A37" s="283" t="s">
        <v>51</v>
      </c>
      <c r="B37" s="284"/>
      <c r="C37" s="284"/>
      <c r="D37" s="284"/>
      <c r="E37" s="284"/>
      <c r="F37" s="284"/>
      <c r="G37" s="284" t="s">
        <v>52</v>
      </c>
      <c r="H37" s="284"/>
      <c r="I37" s="284"/>
      <c r="J37" s="284"/>
      <c r="K37" s="284"/>
      <c r="L37" s="284"/>
      <c r="M37" s="286"/>
      <c r="N37" s="79">
        <f>IF(N24&gt;L24,L24,N24)</f>
        <v>0</v>
      </c>
      <c r="O37" s="80" t="s">
        <v>6</v>
      </c>
      <c r="P37" s="127">
        <f>IF(X37&gt;W37,W37,X37)</f>
        <v>0</v>
      </c>
      <c r="Q37" s="126" t="s">
        <v>6</v>
      </c>
      <c r="S37" s="112"/>
      <c r="T37" s="123" t="s">
        <v>53</v>
      </c>
      <c r="U37" s="112">
        <f>I22+I29</f>
        <v>184000</v>
      </c>
      <c r="V37" s="129">
        <f>N22+N29</f>
        <v>0</v>
      </c>
    </row>
    <row r="38" spans="1:22" ht="32.25" customHeight="1">
      <c r="A38" s="211" t="s">
        <v>54</v>
      </c>
      <c r="B38" s="302"/>
      <c r="C38" s="302"/>
      <c r="D38" s="302"/>
      <c r="E38" s="302"/>
      <c r="F38" s="302"/>
      <c r="G38" s="303" t="s">
        <v>79</v>
      </c>
      <c r="H38" s="303"/>
      <c r="I38" s="303"/>
      <c r="J38" s="303"/>
      <c r="K38" s="303"/>
      <c r="L38" s="303"/>
      <c r="M38" s="304"/>
      <c r="N38" s="7">
        <f>IF(N31&gt;L31,L31,N31)+N36</f>
        <v>0</v>
      </c>
      <c r="O38" s="20" t="s">
        <v>6</v>
      </c>
      <c r="P38" s="131">
        <f>SUM(X30:X35)</f>
        <v>0</v>
      </c>
      <c r="Q38" s="130" t="s">
        <v>6</v>
      </c>
      <c r="S38" s="112"/>
      <c r="U38" s="112"/>
    </row>
    <row r="39" spans="1:22" ht="32.25" customHeight="1">
      <c r="A39" s="276" t="s">
        <v>80</v>
      </c>
      <c r="B39" s="250"/>
      <c r="C39" s="250"/>
      <c r="D39" s="250"/>
      <c r="E39" s="250"/>
      <c r="F39" s="250"/>
      <c r="G39" s="250" t="s">
        <v>81</v>
      </c>
      <c r="H39" s="250"/>
      <c r="I39" s="250"/>
      <c r="J39" s="250"/>
      <c r="K39" s="250"/>
      <c r="L39" s="250"/>
      <c r="M39" s="251"/>
      <c r="N39" s="8">
        <f>IF(N37&gt;N38,N37+N38,N37*2)</f>
        <v>0</v>
      </c>
      <c r="O39" s="21" t="s">
        <v>6</v>
      </c>
      <c r="P39" s="134">
        <f>SUM(P37:P38)</f>
        <v>0</v>
      </c>
      <c r="Q39" s="133" t="s">
        <v>6</v>
      </c>
      <c r="S39" s="112"/>
    </row>
    <row r="40" spans="1:22" ht="32.25" customHeight="1">
      <c r="A40" s="276" t="s">
        <v>82</v>
      </c>
      <c r="B40" s="250"/>
      <c r="C40" s="250"/>
      <c r="D40" s="250"/>
      <c r="E40" s="250"/>
      <c r="F40" s="250"/>
      <c r="G40" s="250" t="s">
        <v>114</v>
      </c>
      <c r="H40" s="250"/>
      <c r="I40" s="250"/>
      <c r="J40" s="250"/>
      <c r="K40" s="250"/>
      <c r="L40" s="250"/>
      <c r="M40" s="251"/>
      <c r="N40" s="8">
        <f>ROUNDDOWN(IF(N3="マンション",N39/3,IF(N3="共同住宅等",N39*0.23,IF(N3="一戸建ての住宅",N39*0.23))),-3)</f>
        <v>0</v>
      </c>
      <c r="O40" s="21" t="s">
        <v>12</v>
      </c>
      <c r="P40" s="134">
        <f>ROUNDDOWN((P39*N2),-3)</f>
        <v>0</v>
      </c>
      <c r="Q40" s="133" t="s">
        <v>12</v>
      </c>
      <c r="S40" s="339" t="s">
        <v>55</v>
      </c>
      <c r="T40" s="339"/>
    </row>
    <row r="41" spans="1:22" ht="32.25" customHeight="1">
      <c r="A41" s="205" t="s">
        <v>127</v>
      </c>
      <c r="B41" s="285"/>
      <c r="C41" s="285"/>
      <c r="D41" s="285"/>
      <c r="E41" s="153"/>
      <c r="F41" s="285" t="s">
        <v>88</v>
      </c>
      <c r="G41" s="285"/>
      <c r="H41" s="285"/>
      <c r="I41" s="285"/>
      <c r="J41" s="285"/>
      <c r="K41" s="285"/>
      <c r="L41" s="178"/>
      <c r="M41" s="179"/>
      <c r="N41" s="83">
        <v>760000</v>
      </c>
      <c r="O41" s="161" t="s">
        <v>12</v>
      </c>
      <c r="Q41" s="135"/>
      <c r="R41" s="138"/>
      <c r="S41" s="116"/>
    </row>
    <row r="42" spans="1:22" ht="43.95" customHeight="1">
      <c r="A42" s="207"/>
      <c r="B42" s="277"/>
      <c r="C42" s="277"/>
      <c r="D42" s="277"/>
      <c r="E42" s="154"/>
      <c r="F42" s="277" t="s">
        <v>125</v>
      </c>
      <c r="G42" s="277"/>
      <c r="H42" s="277"/>
      <c r="I42" s="277"/>
      <c r="J42" s="277"/>
      <c r="K42" s="180"/>
      <c r="L42" s="87" t="s">
        <v>57</v>
      </c>
      <c r="M42" s="181"/>
      <c r="N42" s="83">
        <f>ROUNDDOWN(M42*Q42,-3)</f>
        <v>0</v>
      </c>
      <c r="O42" s="161" t="s">
        <v>12</v>
      </c>
      <c r="Q42" s="136">
        <v>3800</v>
      </c>
      <c r="R42" s="138"/>
      <c r="S42" s="116"/>
    </row>
    <row r="43" spans="1:22" ht="43.95" customHeight="1" thickBot="1">
      <c r="A43" s="207"/>
      <c r="B43" s="277"/>
      <c r="C43" s="277"/>
      <c r="D43" s="277"/>
      <c r="E43" s="155"/>
      <c r="F43" s="302" t="s">
        <v>126</v>
      </c>
      <c r="G43" s="302"/>
      <c r="H43" s="302"/>
      <c r="I43" s="302"/>
      <c r="J43" s="350"/>
      <c r="K43" s="182"/>
      <c r="L43" s="183" t="s">
        <v>57</v>
      </c>
      <c r="M43" s="184"/>
      <c r="N43" s="83">
        <f>ROUNDDOWN(M43*Q43,-3)</f>
        <v>0</v>
      </c>
      <c r="O43" s="161" t="s">
        <v>12</v>
      </c>
      <c r="Q43" s="136">
        <v>5600</v>
      </c>
      <c r="R43" s="138"/>
      <c r="S43" s="116"/>
    </row>
    <row r="44" spans="1:22" ht="32.25" customHeight="1" thickBot="1">
      <c r="A44" s="281" t="s">
        <v>83</v>
      </c>
      <c r="B44" s="282"/>
      <c r="C44" s="282"/>
      <c r="D44" s="282"/>
      <c r="E44" s="282"/>
      <c r="F44" s="282"/>
      <c r="G44" s="282"/>
      <c r="H44" s="282"/>
      <c r="I44" s="282"/>
      <c r="J44" s="282"/>
      <c r="K44" s="282"/>
      <c r="L44" s="185"/>
      <c r="M44" s="186"/>
      <c r="N44" s="187"/>
      <c r="O44" s="188" t="s">
        <v>12</v>
      </c>
      <c r="Q44" s="137"/>
    </row>
    <row r="45" spans="1:22" ht="78" customHeight="1">
      <c r="A45" s="275" t="s">
        <v>93</v>
      </c>
      <c r="B45" s="275"/>
      <c r="C45" s="275"/>
      <c r="D45" s="275"/>
      <c r="E45" s="275"/>
      <c r="F45" s="275"/>
      <c r="G45" s="275"/>
      <c r="H45" s="275"/>
      <c r="I45" s="275"/>
      <c r="J45" s="275"/>
      <c r="K45" s="275"/>
      <c r="L45" s="275"/>
      <c r="M45" s="275"/>
      <c r="N45" s="275"/>
      <c r="O45" s="275"/>
    </row>
  </sheetData>
  <mergeCells count="73">
    <mergeCell ref="F42:J42"/>
    <mergeCell ref="F43:J43"/>
    <mergeCell ref="L2:M2"/>
    <mergeCell ref="N2:O2"/>
    <mergeCell ref="L3:M3"/>
    <mergeCell ref="N3:O3"/>
    <mergeCell ref="L4:M4"/>
    <mergeCell ref="N4:O5"/>
    <mergeCell ref="I18:J18"/>
    <mergeCell ref="I19:J19"/>
    <mergeCell ref="I20:J20"/>
    <mergeCell ref="I21:J21"/>
    <mergeCell ref="I22:J22"/>
    <mergeCell ref="I23:J23"/>
    <mergeCell ref="K27:K29"/>
    <mergeCell ref="D33:F33"/>
    <mergeCell ref="S4:S5"/>
    <mergeCell ref="Q5:Q6"/>
    <mergeCell ref="A6:F6"/>
    <mergeCell ref="G6:H6"/>
    <mergeCell ref="I6:K6"/>
    <mergeCell ref="L6:M6"/>
    <mergeCell ref="N6:O6"/>
    <mergeCell ref="A7:A24"/>
    <mergeCell ref="B7:B17"/>
    <mergeCell ref="C7:C15"/>
    <mergeCell ref="D7:F9"/>
    <mergeCell ref="D10:F12"/>
    <mergeCell ref="D13:F15"/>
    <mergeCell ref="C16:C17"/>
    <mergeCell ref="D16:F17"/>
    <mergeCell ref="B18:C23"/>
    <mergeCell ref="D18:E19"/>
    <mergeCell ref="D22:E23"/>
    <mergeCell ref="D20:E21"/>
    <mergeCell ref="B24:K24"/>
    <mergeCell ref="B32:C35"/>
    <mergeCell ref="D32:F32"/>
    <mergeCell ref="I32:M35"/>
    <mergeCell ref="D34:F34"/>
    <mergeCell ref="D35:F35"/>
    <mergeCell ref="Q27:Q29"/>
    <mergeCell ref="D30:F30"/>
    <mergeCell ref="I30:J30"/>
    <mergeCell ref="B31:K31"/>
    <mergeCell ref="L27:L29"/>
    <mergeCell ref="M27:M29"/>
    <mergeCell ref="N27:N29"/>
    <mergeCell ref="O27:O29"/>
    <mergeCell ref="B25:C30"/>
    <mergeCell ref="D25:F25"/>
    <mergeCell ref="I25:J25"/>
    <mergeCell ref="D26:F26"/>
    <mergeCell ref="I26:J26"/>
    <mergeCell ref="D27:F29"/>
    <mergeCell ref="G27:G29"/>
    <mergeCell ref="H27:H29"/>
    <mergeCell ref="S40:T40"/>
    <mergeCell ref="A45:O45"/>
    <mergeCell ref="B36:M36"/>
    <mergeCell ref="A37:F37"/>
    <mergeCell ref="G37:M37"/>
    <mergeCell ref="A38:F38"/>
    <mergeCell ref="G38:M38"/>
    <mergeCell ref="A39:F39"/>
    <mergeCell ref="G39:M39"/>
    <mergeCell ref="A40:F40"/>
    <mergeCell ref="G40:M40"/>
    <mergeCell ref="F41:K41"/>
    <mergeCell ref="A44:K44"/>
    <mergeCell ref="A41:D43"/>
    <mergeCell ref="A25:A36"/>
    <mergeCell ref="I27:J29"/>
  </mergeCells>
  <phoneticPr fontId="8"/>
  <dataValidations count="5">
    <dataValidation type="list" allowBlank="1" showInputMessage="1" showErrorMessage="1" sqref="N4">
      <formula1>"23％,'1/3"</formula1>
    </dataValidation>
    <dataValidation type="list" allowBlank="1" showInputMessage="1" showErrorMessage="1" sqref="R42:R43">
      <formula1>"一般改修住宅,特定改修住宅"</formula1>
    </dataValidation>
    <dataValidation type="list" allowBlank="1" showInputMessage="1" showErrorMessage="1" sqref="G25:G29 G32:G35">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4</xdr:col>
                    <xdr:colOff>38100</xdr:colOff>
                    <xdr:row>42</xdr:row>
                    <xdr:rowOff>0</xdr:rowOff>
                  </from>
                  <to>
                    <xdr:col>4</xdr:col>
                    <xdr:colOff>266700</xdr:colOff>
                    <xdr:row>42</xdr:row>
                    <xdr:rowOff>266700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4</xdr:col>
                    <xdr:colOff>38100</xdr:colOff>
                    <xdr:row>40</xdr:row>
                    <xdr:rowOff>76200</xdr:rowOff>
                  </from>
                  <to>
                    <xdr:col>4</xdr:col>
                    <xdr:colOff>266700</xdr:colOff>
                    <xdr:row>40</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9"/>
  <sheetViews>
    <sheetView view="pageBreakPreview" zoomScale="75" zoomScaleNormal="100" zoomScaleSheetLayoutView="75" workbookViewId="0">
      <selection activeCell="Q16" sqref="Q16"/>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9.09765625" style="2" customWidth="1"/>
    <col min="12" max="12" width="20.69921875" style="2" customWidth="1"/>
    <col min="13" max="13" width="9.69921875" style="2" customWidth="1"/>
    <col min="14" max="14" width="20.69921875" style="2" customWidth="1"/>
    <col min="15" max="15" width="9.69921875" style="3" customWidth="1"/>
    <col min="16" max="16" width="11.3984375" style="110" customWidth="1"/>
    <col min="17" max="17" width="13.69921875" style="112" customWidth="1"/>
    <col min="18" max="18" width="19.8984375" style="110" customWidth="1"/>
    <col min="19" max="19" width="16.3984375" style="110" customWidth="1"/>
    <col min="20" max="20" width="6.19921875" style="110" customWidth="1"/>
    <col min="21" max="21" width="3.59765625" style="110" customWidth="1"/>
    <col min="22" max="22" width="2.5" style="110" customWidth="1"/>
    <col min="23" max="23" width="8.09765625" style="110" customWidth="1"/>
    <col min="24" max="16384" width="8.09765625" style="110"/>
  </cols>
  <sheetData>
    <row r="1" spans="1:20" ht="19.5" customHeight="1" thickBot="1">
      <c r="A1" s="166" t="s">
        <v>90</v>
      </c>
    </row>
    <row r="2" spans="1:20" ht="19.5" customHeight="1" thickBot="1">
      <c r="A2" s="166"/>
      <c r="L2" s="247" t="s">
        <v>85</v>
      </c>
      <c r="M2" s="248"/>
      <c r="N2" s="351"/>
      <c r="O2" s="236"/>
    </row>
    <row r="3" spans="1:20" ht="21.75" customHeight="1" thickBot="1">
      <c r="L3" s="243" t="s">
        <v>70</v>
      </c>
      <c r="M3" s="244"/>
      <c r="N3" s="237" t="s">
        <v>69</v>
      </c>
      <c r="O3" s="238"/>
      <c r="Q3" s="112" t="s">
        <v>71</v>
      </c>
      <c r="R3" s="113" t="s">
        <v>69</v>
      </c>
      <c r="S3" s="110" t="s">
        <v>17</v>
      </c>
    </row>
    <row r="4" spans="1:20" ht="16.5" customHeight="1" thickBot="1">
      <c r="A4" s="2" t="s">
        <v>128</v>
      </c>
      <c r="L4" s="245" t="s">
        <v>18</v>
      </c>
      <c r="M4" s="246"/>
      <c r="N4" s="239"/>
      <c r="O4" s="240"/>
      <c r="Q4" s="114">
        <v>1</v>
      </c>
      <c r="S4" s="347">
        <v>1</v>
      </c>
      <c r="T4" s="115">
        <v>0.1</v>
      </c>
    </row>
    <row r="5" spans="1:20" ht="5.25" customHeight="1" thickBot="1">
      <c r="A5" s="11"/>
      <c r="B5" s="11"/>
      <c r="C5" s="11"/>
      <c r="L5" s="103"/>
      <c r="M5" s="90"/>
      <c r="N5" s="241"/>
      <c r="O5" s="242"/>
      <c r="Q5" s="349">
        <v>0.23</v>
      </c>
      <c r="S5" s="348"/>
    </row>
    <row r="6" spans="1:20" ht="27.75" customHeight="1" thickBot="1">
      <c r="A6" s="223" t="s">
        <v>19</v>
      </c>
      <c r="B6" s="224"/>
      <c r="C6" s="224"/>
      <c r="D6" s="224"/>
      <c r="E6" s="224"/>
      <c r="F6" s="224"/>
      <c r="G6" s="224" t="s">
        <v>0</v>
      </c>
      <c r="H6" s="224"/>
      <c r="I6" s="225" t="s">
        <v>20</v>
      </c>
      <c r="J6" s="338"/>
      <c r="K6" s="227"/>
      <c r="L6" s="224" t="s">
        <v>73</v>
      </c>
      <c r="M6" s="224"/>
      <c r="N6" s="224" t="s">
        <v>21</v>
      </c>
      <c r="O6" s="228"/>
      <c r="Q6" s="349"/>
    </row>
    <row r="7" spans="1:20" ht="32.25" customHeight="1">
      <c r="A7" s="229" t="s">
        <v>22</v>
      </c>
      <c r="B7" s="217" t="s">
        <v>23</v>
      </c>
      <c r="C7" s="219" t="s">
        <v>1</v>
      </c>
      <c r="D7" s="221" t="s">
        <v>24</v>
      </c>
      <c r="E7" s="221"/>
      <c r="F7" s="221"/>
      <c r="G7" s="32"/>
      <c r="H7" s="29" t="s">
        <v>4</v>
      </c>
      <c r="I7" s="29" t="s">
        <v>3</v>
      </c>
      <c r="J7" s="30">
        <v>248000</v>
      </c>
      <c r="K7" s="31" t="s">
        <v>25</v>
      </c>
      <c r="L7" s="33">
        <f>G7*J7</f>
        <v>0</v>
      </c>
      <c r="M7" s="34" t="s">
        <v>12</v>
      </c>
      <c r="N7" s="99"/>
      <c r="O7" s="34" t="s">
        <v>12</v>
      </c>
      <c r="Q7" s="117"/>
      <c r="S7" s="111">
        <f t="shared" ref="S7:S17" si="0">J7*L7</f>
        <v>0</v>
      </c>
    </row>
    <row r="8" spans="1:20" ht="32.25" customHeight="1">
      <c r="A8" s="230"/>
      <c r="B8" s="218"/>
      <c r="C8" s="220"/>
      <c r="D8" s="222"/>
      <c r="E8" s="222"/>
      <c r="F8" s="222"/>
      <c r="G8" s="39"/>
      <c r="H8" s="36" t="s">
        <v>4</v>
      </c>
      <c r="I8" s="36" t="s">
        <v>7</v>
      </c>
      <c r="J8" s="37">
        <v>192000</v>
      </c>
      <c r="K8" s="38" t="s">
        <v>25</v>
      </c>
      <c r="L8" s="40">
        <f>G8*J8</f>
        <v>0</v>
      </c>
      <c r="M8" s="41" t="s">
        <v>12</v>
      </c>
      <c r="N8" s="100"/>
      <c r="O8" s="41" t="s">
        <v>12</v>
      </c>
      <c r="Q8" s="118"/>
      <c r="S8" s="111">
        <f t="shared" si="0"/>
        <v>0</v>
      </c>
    </row>
    <row r="9" spans="1:20" ht="32.25" customHeight="1">
      <c r="A9" s="230"/>
      <c r="B9" s="218"/>
      <c r="C9" s="220"/>
      <c r="D9" s="222"/>
      <c r="E9" s="222"/>
      <c r="F9" s="222"/>
      <c r="G9" s="42"/>
      <c r="H9" s="159" t="s">
        <v>4</v>
      </c>
      <c r="I9" s="159" t="s">
        <v>8</v>
      </c>
      <c r="J9" s="148">
        <v>160000</v>
      </c>
      <c r="K9" s="158" t="s">
        <v>25</v>
      </c>
      <c r="L9" s="40">
        <f t="shared" ref="L9:L17" si="1">G9*J9</f>
        <v>0</v>
      </c>
      <c r="M9" s="41" t="s">
        <v>12</v>
      </c>
      <c r="N9" s="100"/>
      <c r="O9" s="41" t="s">
        <v>12</v>
      </c>
      <c r="Q9" s="119"/>
      <c r="S9" s="111">
        <f t="shared" si="0"/>
        <v>0</v>
      </c>
    </row>
    <row r="10" spans="1:20" ht="32.25" customHeight="1">
      <c r="A10" s="230"/>
      <c r="B10" s="218"/>
      <c r="C10" s="220"/>
      <c r="D10" s="222" t="s">
        <v>26</v>
      </c>
      <c r="E10" s="222"/>
      <c r="F10" s="222"/>
      <c r="G10" s="46"/>
      <c r="H10" s="43" t="s">
        <v>4</v>
      </c>
      <c r="I10" s="43" t="s">
        <v>3</v>
      </c>
      <c r="J10" s="147">
        <v>248000</v>
      </c>
      <c r="K10" s="45" t="s">
        <v>25</v>
      </c>
      <c r="L10" s="40">
        <f t="shared" si="1"/>
        <v>0</v>
      </c>
      <c r="M10" s="41" t="s">
        <v>12</v>
      </c>
      <c r="N10" s="100"/>
      <c r="O10" s="41" t="s">
        <v>12</v>
      </c>
      <c r="Q10" s="117"/>
      <c r="S10" s="111">
        <f t="shared" si="0"/>
        <v>0</v>
      </c>
    </row>
    <row r="11" spans="1:20" ht="32.25" customHeight="1">
      <c r="A11" s="230"/>
      <c r="B11" s="218"/>
      <c r="C11" s="220"/>
      <c r="D11" s="222"/>
      <c r="E11" s="222"/>
      <c r="F11" s="222"/>
      <c r="G11" s="39"/>
      <c r="H11" s="36" t="s">
        <v>4</v>
      </c>
      <c r="I11" s="36" t="s">
        <v>7</v>
      </c>
      <c r="J11" s="37">
        <v>192000</v>
      </c>
      <c r="K11" s="38" t="s">
        <v>25</v>
      </c>
      <c r="L11" s="40">
        <f t="shared" si="1"/>
        <v>0</v>
      </c>
      <c r="M11" s="41" t="s">
        <v>12</v>
      </c>
      <c r="N11" s="100"/>
      <c r="O11" s="41" t="s">
        <v>12</v>
      </c>
      <c r="Q11" s="118"/>
      <c r="S11" s="111">
        <f t="shared" si="0"/>
        <v>0</v>
      </c>
    </row>
    <row r="12" spans="1:20" ht="32.25" customHeight="1">
      <c r="A12" s="230"/>
      <c r="B12" s="218"/>
      <c r="C12" s="220"/>
      <c r="D12" s="222"/>
      <c r="E12" s="222"/>
      <c r="F12" s="222"/>
      <c r="G12" s="42"/>
      <c r="H12" s="159" t="s">
        <v>4</v>
      </c>
      <c r="I12" s="159" t="s">
        <v>27</v>
      </c>
      <c r="J12" s="22">
        <v>160000</v>
      </c>
      <c r="K12" s="158" t="s">
        <v>25</v>
      </c>
      <c r="L12" s="40">
        <f t="shared" si="1"/>
        <v>0</v>
      </c>
      <c r="M12" s="41" t="s">
        <v>12</v>
      </c>
      <c r="N12" s="100"/>
      <c r="O12" s="41" t="s">
        <v>12</v>
      </c>
      <c r="Q12" s="119"/>
      <c r="S12" s="111">
        <f t="shared" si="0"/>
        <v>0</v>
      </c>
    </row>
    <row r="13" spans="1:20" ht="32.25" customHeight="1">
      <c r="A13" s="230"/>
      <c r="B13" s="218"/>
      <c r="C13" s="220"/>
      <c r="D13" s="222" t="s">
        <v>2</v>
      </c>
      <c r="E13" s="222"/>
      <c r="F13" s="222"/>
      <c r="G13" s="46"/>
      <c r="H13" s="43" t="s">
        <v>9</v>
      </c>
      <c r="I13" s="43" t="s">
        <v>3</v>
      </c>
      <c r="J13" s="44">
        <v>96000</v>
      </c>
      <c r="K13" s="45" t="s">
        <v>28</v>
      </c>
      <c r="L13" s="40">
        <f t="shared" si="1"/>
        <v>0</v>
      </c>
      <c r="M13" s="41" t="s">
        <v>12</v>
      </c>
      <c r="N13" s="100"/>
      <c r="O13" s="41" t="s">
        <v>12</v>
      </c>
      <c r="Q13" s="117"/>
      <c r="S13" s="111">
        <f t="shared" si="0"/>
        <v>0</v>
      </c>
    </row>
    <row r="14" spans="1:20" ht="32.25" customHeight="1">
      <c r="A14" s="230"/>
      <c r="B14" s="218"/>
      <c r="C14" s="220"/>
      <c r="D14" s="222"/>
      <c r="E14" s="222"/>
      <c r="F14" s="222"/>
      <c r="G14" s="39"/>
      <c r="H14" s="36" t="s">
        <v>9</v>
      </c>
      <c r="I14" s="36" t="s">
        <v>7</v>
      </c>
      <c r="J14" s="37">
        <v>72000</v>
      </c>
      <c r="K14" s="38" t="s">
        <v>28</v>
      </c>
      <c r="L14" s="40">
        <f t="shared" si="1"/>
        <v>0</v>
      </c>
      <c r="M14" s="41" t="s">
        <v>12</v>
      </c>
      <c r="N14" s="100"/>
      <c r="O14" s="41" t="s">
        <v>12</v>
      </c>
      <c r="Q14" s="118"/>
      <c r="S14" s="111">
        <f t="shared" si="0"/>
        <v>0</v>
      </c>
    </row>
    <row r="15" spans="1:20" ht="32.25" customHeight="1">
      <c r="A15" s="230"/>
      <c r="B15" s="218"/>
      <c r="C15" s="220"/>
      <c r="D15" s="222"/>
      <c r="E15" s="222"/>
      <c r="F15" s="222"/>
      <c r="G15" s="42"/>
      <c r="H15" s="159" t="s">
        <v>9</v>
      </c>
      <c r="I15" s="159" t="s">
        <v>8</v>
      </c>
      <c r="J15" s="22">
        <v>24000</v>
      </c>
      <c r="K15" s="158" t="s">
        <v>28</v>
      </c>
      <c r="L15" s="40">
        <f t="shared" si="1"/>
        <v>0</v>
      </c>
      <c r="M15" s="41" t="s">
        <v>12</v>
      </c>
      <c r="N15" s="100"/>
      <c r="O15" s="41" t="s">
        <v>12</v>
      </c>
      <c r="Q15" s="119"/>
      <c r="S15" s="111">
        <f t="shared" si="0"/>
        <v>0</v>
      </c>
    </row>
    <row r="16" spans="1:20" ht="32.25" customHeight="1">
      <c r="A16" s="230"/>
      <c r="B16" s="218"/>
      <c r="C16" s="218" t="s">
        <v>10</v>
      </c>
      <c r="D16" s="222" t="s">
        <v>11</v>
      </c>
      <c r="E16" s="222"/>
      <c r="F16" s="222"/>
      <c r="G16" s="46"/>
      <c r="H16" s="43" t="s">
        <v>4</v>
      </c>
      <c r="I16" s="43" t="s">
        <v>3</v>
      </c>
      <c r="J16" s="44">
        <v>360000</v>
      </c>
      <c r="K16" s="45" t="s">
        <v>25</v>
      </c>
      <c r="L16" s="40">
        <f t="shared" si="1"/>
        <v>0</v>
      </c>
      <c r="M16" s="41" t="s">
        <v>12</v>
      </c>
      <c r="N16" s="100"/>
      <c r="O16" s="41" t="s">
        <v>12</v>
      </c>
      <c r="Q16" s="117"/>
      <c r="S16" s="111">
        <f t="shared" si="0"/>
        <v>0</v>
      </c>
    </row>
    <row r="17" spans="1:21" ht="32.25" customHeight="1">
      <c r="A17" s="230"/>
      <c r="B17" s="218"/>
      <c r="C17" s="218"/>
      <c r="D17" s="222"/>
      <c r="E17" s="222"/>
      <c r="F17" s="222"/>
      <c r="G17" s="42"/>
      <c r="H17" s="159" t="s">
        <v>4</v>
      </c>
      <c r="I17" s="159" t="s">
        <v>8</v>
      </c>
      <c r="J17" s="22">
        <v>320000</v>
      </c>
      <c r="K17" s="158" t="s">
        <v>25</v>
      </c>
      <c r="L17" s="40">
        <f t="shared" si="1"/>
        <v>0</v>
      </c>
      <c r="M17" s="41" t="s">
        <v>12</v>
      </c>
      <c r="N17" s="100"/>
      <c r="O17" s="41" t="s">
        <v>12</v>
      </c>
      <c r="Q17" s="119"/>
      <c r="S17" s="111">
        <f t="shared" si="0"/>
        <v>0</v>
      </c>
    </row>
    <row r="18" spans="1:21" ht="32.25" customHeight="1">
      <c r="A18" s="230"/>
      <c r="B18" s="205" t="s">
        <v>72</v>
      </c>
      <c r="C18" s="206"/>
      <c r="D18" s="205" t="s">
        <v>29</v>
      </c>
      <c r="E18" s="206"/>
      <c r="F18" s="43" t="s">
        <v>30</v>
      </c>
      <c r="G18" s="48"/>
      <c r="H18" s="43" t="s">
        <v>32</v>
      </c>
      <c r="I18" s="213">
        <v>201000</v>
      </c>
      <c r="J18" s="214"/>
      <c r="K18" s="47" t="s">
        <v>31</v>
      </c>
      <c r="L18" s="40">
        <f>G18*I18</f>
        <v>0</v>
      </c>
      <c r="M18" s="41" t="s">
        <v>12</v>
      </c>
      <c r="N18" s="100"/>
      <c r="O18" s="41" t="s">
        <v>12</v>
      </c>
      <c r="Q18" s="117"/>
      <c r="R18" s="120">
        <v>624000</v>
      </c>
      <c r="S18" s="111">
        <f t="shared" ref="S18:S23" si="2">I18*L18</f>
        <v>0</v>
      </c>
    </row>
    <row r="19" spans="1:21" ht="32.25" customHeight="1">
      <c r="A19" s="230"/>
      <c r="B19" s="207"/>
      <c r="C19" s="208"/>
      <c r="D19" s="211"/>
      <c r="E19" s="212"/>
      <c r="F19" s="159" t="s">
        <v>33</v>
      </c>
      <c r="G19" s="51"/>
      <c r="H19" s="159" t="s">
        <v>32</v>
      </c>
      <c r="I19" s="215">
        <v>302000</v>
      </c>
      <c r="J19" s="216"/>
      <c r="K19" s="50" t="s">
        <v>31</v>
      </c>
      <c r="L19" s="40">
        <f t="shared" ref="L19:L22" si="3">G19*I19</f>
        <v>0</v>
      </c>
      <c r="M19" s="41" t="s">
        <v>12</v>
      </c>
      <c r="N19" s="100"/>
      <c r="O19" s="41" t="s">
        <v>12</v>
      </c>
      <c r="Q19" s="118"/>
      <c r="R19" s="121">
        <v>963000</v>
      </c>
      <c r="S19" s="111">
        <f t="shared" si="2"/>
        <v>0</v>
      </c>
    </row>
    <row r="20" spans="1:21" ht="32.25" customHeight="1">
      <c r="A20" s="230"/>
      <c r="B20" s="207"/>
      <c r="C20" s="208"/>
      <c r="D20" s="205" t="s">
        <v>34</v>
      </c>
      <c r="E20" s="206"/>
      <c r="F20" s="43" t="s">
        <v>30</v>
      </c>
      <c r="G20" s="48"/>
      <c r="H20" s="43" t="s">
        <v>32</v>
      </c>
      <c r="I20" s="213">
        <v>72000</v>
      </c>
      <c r="J20" s="214"/>
      <c r="K20" s="47" t="s">
        <v>31</v>
      </c>
      <c r="L20" s="40">
        <f t="shared" si="3"/>
        <v>0</v>
      </c>
      <c r="M20" s="41" t="s">
        <v>12</v>
      </c>
      <c r="N20" s="100"/>
      <c r="O20" s="41" t="s">
        <v>12</v>
      </c>
      <c r="Q20" s="118"/>
      <c r="R20" s="121">
        <v>93000</v>
      </c>
      <c r="S20" s="111">
        <f t="shared" si="2"/>
        <v>0</v>
      </c>
    </row>
    <row r="21" spans="1:21" ht="32.25" customHeight="1">
      <c r="A21" s="230"/>
      <c r="B21" s="207"/>
      <c r="C21" s="208"/>
      <c r="D21" s="211"/>
      <c r="E21" s="212"/>
      <c r="F21" s="159" t="s">
        <v>33</v>
      </c>
      <c r="G21" s="54"/>
      <c r="H21" s="159" t="s">
        <v>32</v>
      </c>
      <c r="I21" s="215">
        <v>123000</v>
      </c>
      <c r="J21" s="216"/>
      <c r="K21" s="53" t="s">
        <v>31</v>
      </c>
      <c r="L21" s="40">
        <f t="shared" si="3"/>
        <v>0</v>
      </c>
      <c r="M21" s="41" t="s">
        <v>12</v>
      </c>
      <c r="N21" s="100"/>
      <c r="O21" s="41" t="s">
        <v>12</v>
      </c>
      <c r="Q21" s="118"/>
      <c r="R21" s="121">
        <v>149000</v>
      </c>
      <c r="S21" s="111">
        <f t="shared" si="2"/>
        <v>0</v>
      </c>
    </row>
    <row r="22" spans="1:21" ht="32.25" customHeight="1">
      <c r="A22" s="230"/>
      <c r="B22" s="207"/>
      <c r="C22" s="208"/>
      <c r="D22" s="205" t="s">
        <v>35</v>
      </c>
      <c r="E22" s="206"/>
      <c r="F22" s="43" t="s">
        <v>30</v>
      </c>
      <c r="G22" s="48"/>
      <c r="H22" s="43" t="s">
        <v>32</v>
      </c>
      <c r="I22" s="213">
        <v>245000</v>
      </c>
      <c r="J22" s="214"/>
      <c r="K22" s="47" t="s">
        <v>31</v>
      </c>
      <c r="L22" s="40">
        <f t="shared" si="3"/>
        <v>0</v>
      </c>
      <c r="M22" s="41" t="s">
        <v>12</v>
      </c>
      <c r="N22" s="100"/>
      <c r="O22" s="41" t="s">
        <v>12</v>
      </c>
      <c r="Q22" s="118"/>
      <c r="R22" s="121">
        <v>253000</v>
      </c>
      <c r="S22" s="111">
        <f t="shared" si="2"/>
        <v>0</v>
      </c>
    </row>
    <row r="23" spans="1:21" ht="32.25" customHeight="1" thickBot="1">
      <c r="A23" s="230"/>
      <c r="B23" s="209"/>
      <c r="C23" s="210"/>
      <c r="D23" s="209"/>
      <c r="E23" s="210"/>
      <c r="F23" s="55" t="s">
        <v>33</v>
      </c>
      <c r="G23" s="57"/>
      <c r="H23" s="55" t="s">
        <v>32</v>
      </c>
      <c r="I23" s="234">
        <v>368000</v>
      </c>
      <c r="J23" s="235"/>
      <c r="K23" s="56" t="s">
        <v>31</v>
      </c>
      <c r="L23" s="105">
        <f>G23*I23</f>
        <v>0</v>
      </c>
      <c r="M23" s="59" t="s">
        <v>12</v>
      </c>
      <c r="N23" s="101"/>
      <c r="O23" s="59" t="s">
        <v>12</v>
      </c>
      <c r="Q23" s="119"/>
      <c r="R23" s="122">
        <v>422000</v>
      </c>
      <c r="S23" s="111">
        <f t="shared" si="2"/>
        <v>0</v>
      </c>
    </row>
    <row r="24" spans="1:21" ht="34.5" customHeight="1" thickTop="1" thickBot="1">
      <c r="A24" s="230"/>
      <c r="B24" s="231" t="s">
        <v>74</v>
      </c>
      <c r="C24" s="232"/>
      <c r="D24" s="232"/>
      <c r="E24" s="232"/>
      <c r="F24" s="232"/>
      <c r="G24" s="232"/>
      <c r="H24" s="232"/>
      <c r="I24" s="232"/>
      <c r="J24" s="232"/>
      <c r="K24" s="233"/>
      <c r="L24" s="61">
        <f>SUM(L7:L23)</f>
        <v>0</v>
      </c>
      <c r="M24" s="62" t="s">
        <v>12</v>
      </c>
      <c r="N24" s="61">
        <f>SUM(N7:N23)</f>
        <v>0</v>
      </c>
      <c r="O24" s="62" t="s">
        <v>12</v>
      </c>
      <c r="Q24" s="118"/>
      <c r="R24" s="116"/>
      <c r="S24" s="111"/>
    </row>
    <row r="25" spans="1:21" ht="33.75" customHeight="1">
      <c r="A25" s="229" t="s">
        <v>36</v>
      </c>
      <c r="B25" s="296" t="s">
        <v>37</v>
      </c>
      <c r="C25" s="297"/>
      <c r="D25" s="221" t="s">
        <v>38</v>
      </c>
      <c r="E25" s="221"/>
      <c r="F25" s="221"/>
      <c r="G25" s="189"/>
      <c r="H25" s="91" t="s">
        <v>75</v>
      </c>
      <c r="I25" s="309">
        <v>452000</v>
      </c>
      <c r="J25" s="310"/>
      <c r="K25" s="63" t="s">
        <v>39</v>
      </c>
      <c r="L25" s="93">
        <f>G25*I25</f>
        <v>0</v>
      </c>
      <c r="M25" s="156" t="s">
        <v>40</v>
      </c>
      <c r="N25" s="98"/>
      <c r="O25" s="65" t="s">
        <v>12</v>
      </c>
      <c r="Q25" s="117"/>
      <c r="S25" s="111">
        <f t="shared" ref="S25:S30" si="4">I25*L25</f>
        <v>0</v>
      </c>
      <c r="T25" s="110">
        <v>0</v>
      </c>
      <c r="U25" s="110">
        <v>1</v>
      </c>
    </row>
    <row r="26" spans="1:21" ht="33.75" customHeight="1">
      <c r="A26" s="230"/>
      <c r="B26" s="298"/>
      <c r="C26" s="299"/>
      <c r="D26" s="222" t="s">
        <v>41</v>
      </c>
      <c r="E26" s="222"/>
      <c r="F26" s="222"/>
      <c r="G26" s="190"/>
      <c r="H26" s="92" t="s">
        <v>75</v>
      </c>
      <c r="I26" s="256">
        <v>416000</v>
      </c>
      <c r="J26" s="257"/>
      <c r="K26" s="23" t="s">
        <v>42</v>
      </c>
      <c r="L26" s="94">
        <f>G26*I26</f>
        <v>0</v>
      </c>
      <c r="M26" s="157" t="s">
        <v>40</v>
      </c>
      <c r="N26" s="96"/>
      <c r="O26" s="67" t="s">
        <v>12</v>
      </c>
      <c r="Q26" s="118"/>
      <c r="S26" s="111">
        <f t="shared" si="4"/>
        <v>0</v>
      </c>
    </row>
    <row r="27" spans="1:21" ht="29.25" customHeight="1">
      <c r="A27" s="230"/>
      <c r="B27" s="298"/>
      <c r="C27" s="299"/>
      <c r="D27" s="276" t="s">
        <v>43</v>
      </c>
      <c r="E27" s="250"/>
      <c r="F27" s="251"/>
      <c r="G27" s="274"/>
      <c r="H27" s="218" t="s">
        <v>75</v>
      </c>
      <c r="I27" s="256">
        <v>263000</v>
      </c>
      <c r="J27" s="257"/>
      <c r="K27" s="258" t="s">
        <v>44</v>
      </c>
      <c r="L27" s="261">
        <f>G27*I27</f>
        <v>0</v>
      </c>
      <c r="M27" s="264" t="s">
        <v>40</v>
      </c>
      <c r="N27" s="266"/>
      <c r="O27" s="269" t="s">
        <v>12</v>
      </c>
      <c r="Q27" s="340"/>
      <c r="S27" s="111">
        <f t="shared" si="4"/>
        <v>0</v>
      </c>
    </row>
    <row r="28" spans="1:21" ht="21" customHeight="1">
      <c r="A28" s="230"/>
      <c r="B28" s="298"/>
      <c r="C28" s="299"/>
      <c r="D28" s="276"/>
      <c r="E28" s="250"/>
      <c r="F28" s="251"/>
      <c r="G28" s="274"/>
      <c r="H28" s="218"/>
      <c r="I28" s="256"/>
      <c r="J28" s="257"/>
      <c r="K28" s="259"/>
      <c r="L28" s="262"/>
      <c r="M28" s="220"/>
      <c r="N28" s="267"/>
      <c r="O28" s="269"/>
      <c r="Q28" s="340"/>
      <c r="S28" s="111">
        <f t="shared" si="4"/>
        <v>0</v>
      </c>
    </row>
    <row r="29" spans="1:21" ht="30" customHeight="1">
      <c r="A29" s="230"/>
      <c r="B29" s="298"/>
      <c r="C29" s="299"/>
      <c r="D29" s="276"/>
      <c r="E29" s="250"/>
      <c r="F29" s="251"/>
      <c r="G29" s="274"/>
      <c r="H29" s="218"/>
      <c r="I29" s="256"/>
      <c r="J29" s="257"/>
      <c r="K29" s="260"/>
      <c r="L29" s="263"/>
      <c r="M29" s="265"/>
      <c r="N29" s="268"/>
      <c r="O29" s="270"/>
      <c r="Q29" s="340"/>
      <c r="S29" s="111">
        <f t="shared" si="4"/>
        <v>0</v>
      </c>
    </row>
    <row r="30" spans="1:21" ht="33.75" customHeight="1" thickBot="1">
      <c r="A30" s="230"/>
      <c r="B30" s="300"/>
      <c r="C30" s="301"/>
      <c r="D30" s="253" t="s">
        <v>91</v>
      </c>
      <c r="E30" s="254"/>
      <c r="F30" s="255"/>
      <c r="G30" s="191"/>
      <c r="H30" s="69" t="s">
        <v>75</v>
      </c>
      <c r="I30" s="256">
        <v>57000</v>
      </c>
      <c r="J30" s="257"/>
      <c r="K30" s="68" t="s">
        <v>46</v>
      </c>
      <c r="L30" s="95">
        <f>G30*I30</f>
        <v>0</v>
      </c>
      <c r="M30" s="69" t="s">
        <v>47</v>
      </c>
      <c r="N30" s="97"/>
      <c r="O30" s="71" t="s">
        <v>12</v>
      </c>
      <c r="Q30" s="119"/>
      <c r="S30" s="111">
        <f t="shared" si="4"/>
        <v>0</v>
      </c>
    </row>
    <row r="31" spans="1:21" ht="34.5" customHeight="1" thickTop="1" thickBot="1">
      <c r="A31" s="230"/>
      <c r="B31" s="306" t="s">
        <v>76</v>
      </c>
      <c r="C31" s="307"/>
      <c r="D31" s="307"/>
      <c r="E31" s="307"/>
      <c r="F31" s="307"/>
      <c r="G31" s="307"/>
      <c r="H31" s="307"/>
      <c r="I31" s="341"/>
      <c r="J31" s="341"/>
      <c r="K31" s="342"/>
      <c r="L31" s="142">
        <f>SUM(L25:L30)</f>
        <v>0</v>
      </c>
      <c r="M31" s="174" t="s">
        <v>12</v>
      </c>
      <c r="N31" s="61">
        <f>SUM(N25:N30)</f>
        <v>0</v>
      </c>
      <c r="O31" s="62" t="s">
        <v>12</v>
      </c>
      <c r="Q31" s="118"/>
      <c r="R31" s="116"/>
      <c r="S31" s="111"/>
      <c r="T31" s="123" t="s">
        <v>48</v>
      </c>
    </row>
    <row r="32" spans="1:21" ht="32.25" customHeight="1">
      <c r="A32" s="230"/>
      <c r="B32" s="296" t="s">
        <v>49</v>
      </c>
      <c r="C32" s="297"/>
      <c r="D32" s="311" t="s">
        <v>103</v>
      </c>
      <c r="E32" s="312"/>
      <c r="F32" s="313"/>
      <c r="G32" s="189"/>
      <c r="H32" s="91" t="s">
        <v>77</v>
      </c>
      <c r="I32" s="343" t="s">
        <v>50</v>
      </c>
      <c r="J32" s="343"/>
      <c r="K32" s="343"/>
      <c r="L32" s="343"/>
      <c r="M32" s="343"/>
      <c r="N32" s="96"/>
      <c r="O32" s="73" t="s">
        <v>12</v>
      </c>
      <c r="Q32" s="124">
        <v>130000</v>
      </c>
      <c r="S32" s="111" t="e">
        <f>I32*L32</f>
        <v>#VALUE!</v>
      </c>
      <c r="T32" s="123" t="e">
        <f>IF(N32&gt;S32,S32,N32)</f>
        <v>#VALUE!</v>
      </c>
    </row>
    <row r="33" spans="1:22" ht="32.25" customHeight="1">
      <c r="A33" s="230"/>
      <c r="B33" s="298"/>
      <c r="C33" s="299"/>
      <c r="D33" s="276" t="s">
        <v>105</v>
      </c>
      <c r="E33" s="250"/>
      <c r="F33" s="251"/>
      <c r="G33" s="190"/>
      <c r="H33" s="92" t="s">
        <v>77</v>
      </c>
      <c r="I33" s="344"/>
      <c r="J33" s="344"/>
      <c r="K33" s="344"/>
      <c r="L33" s="344"/>
      <c r="M33" s="344"/>
      <c r="N33" s="96"/>
      <c r="O33" s="73" t="s">
        <v>12</v>
      </c>
      <c r="Q33" s="125"/>
      <c r="S33" s="111"/>
      <c r="T33" s="123"/>
    </row>
    <row r="34" spans="1:22" ht="32.25" customHeight="1">
      <c r="A34" s="230"/>
      <c r="B34" s="298"/>
      <c r="C34" s="299"/>
      <c r="D34" s="276" t="s">
        <v>58</v>
      </c>
      <c r="E34" s="250"/>
      <c r="F34" s="251"/>
      <c r="G34" s="190"/>
      <c r="H34" s="92" t="s">
        <v>77</v>
      </c>
      <c r="I34" s="345"/>
      <c r="J34" s="345"/>
      <c r="K34" s="345"/>
      <c r="L34" s="345"/>
      <c r="M34" s="345"/>
      <c r="N34" s="96"/>
      <c r="O34" s="73" t="s">
        <v>12</v>
      </c>
      <c r="Q34" s="125"/>
      <c r="S34" s="111"/>
      <c r="T34" s="123"/>
    </row>
    <row r="35" spans="1:22" ht="32.25" customHeight="1" thickBot="1">
      <c r="A35" s="230"/>
      <c r="B35" s="300"/>
      <c r="C35" s="301"/>
      <c r="D35" s="253" t="s">
        <v>59</v>
      </c>
      <c r="E35" s="254"/>
      <c r="F35" s="255"/>
      <c r="G35" s="192"/>
      <c r="H35" s="176" t="s">
        <v>77</v>
      </c>
      <c r="I35" s="346"/>
      <c r="J35" s="346"/>
      <c r="K35" s="346"/>
      <c r="L35" s="346"/>
      <c r="M35" s="346"/>
      <c r="N35" s="97"/>
      <c r="O35" s="71" t="s">
        <v>12</v>
      </c>
      <c r="Q35" s="125"/>
      <c r="S35" s="111"/>
      <c r="T35" s="123"/>
    </row>
    <row r="36" spans="1:22" ht="34.5" customHeight="1" thickTop="1" thickBot="1">
      <c r="A36" s="305"/>
      <c r="B36" s="306" t="s">
        <v>78</v>
      </c>
      <c r="C36" s="307"/>
      <c r="D36" s="307"/>
      <c r="E36" s="307"/>
      <c r="F36" s="307"/>
      <c r="G36" s="307"/>
      <c r="H36" s="307"/>
      <c r="I36" s="307"/>
      <c r="J36" s="307"/>
      <c r="K36" s="307"/>
      <c r="L36" s="307"/>
      <c r="M36" s="308"/>
      <c r="N36" s="61">
        <f>SUM(N32:N35)</f>
        <v>0</v>
      </c>
      <c r="O36" s="177" t="s">
        <v>12</v>
      </c>
      <c r="Q36" s="125">
        <v>130000</v>
      </c>
      <c r="S36" s="112"/>
    </row>
    <row r="37" spans="1:22" ht="32.25" customHeight="1">
      <c r="A37" s="283" t="s">
        <v>51</v>
      </c>
      <c r="B37" s="284"/>
      <c r="C37" s="284"/>
      <c r="D37" s="284"/>
      <c r="E37" s="284"/>
      <c r="F37" s="284"/>
      <c r="G37" s="284" t="s">
        <v>52</v>
      </c>
      <c r="H37" s="284"/>
      <c r="I37" s="284"/>
      <c r="J37" s="284"/>
      <c r="K37" s="284"/>
      <c r="L37" s="284"/>
      <c r="M37" s="286"/>
      <c r="N37" s="79">
        <f>IF(N24&gt;L24,L24,N24)</f>
        <v>0</v>
      </c>
      <c r="O37" s="80" t="s">
        <v>6</v>
      </c>
      <c r="P37" s="127">
        <f>IF(X37&gt;W37,W37,X37)</f>
        <v>0</v>
      </c>
      <c r="Q37" s="128">
        <v>130000</v>
      </c>
      <c r="S37" s="112"/>
      <c r="T37" s="123" t="s">
        <v>53</v>
      </c>
      <c r="U37" s="112">
        <f>I22+I29</f>
        <v>245000</v>
      </c>
      <c r="V37" s="129">
        <f>N22+N29</f>
        <v>0</v>
      </c>
    </row>
    <row r="38" spans="1:22" ht="32.25" customHeight="1">
      <c r="A38" s="211" t="s">
        <v>54</v>
      </c>
      <c r="B38" s="302"/>
      <c r="C38" s="302"/>
      <c r="D38" s="302"/>
      <c r="E38" s="302"/>
      <c r="F38" s="302"/>
      <c r="G38" s="303" t="s">
        <v>79</v>
      </c>
      <c r="H38" s="303"/>
      <c r="I38" s="303"/>
      <c r="J38" s="303"/>
      <c r="K38" s="303"/>
      <c r="L38" s="303"/>
      <c r="M38" s="304"/>
      <c r="N38" s="7">
        <f>IF(N31&gt;L31,L31,N31)+N36</f>
        <v>0</v>
      </c>
      <c r="O38" s="20" t="s">
        <v>6</v>
      </c>
      <c r="P38" s="131">
        <f>SUM(X30:X35)</f>
        <v>0</v>
      </c>
      <c r="Q38" s="132"/>
      <c r="S38" s="112"/>
      <c r="U38" s="112"/>
    </row>
    <row r="39" spans="1:22" ht="32.25" customHeight="1">
      <c r="A39" s="276" t="s">
        <v>80</v>
      </c>
      <c r="B39" s="250"/>
      <c r="C39" s="250"/>
      <c r="D39" s="250"/>
      <c r="E39" s="250"/>
      <c r="F39" s="250"/>
      <c r="G39" s="250" t="s">
        <v>81</v>
      </c>
      <c r="H39" s="250"/>
      <c r="I39" s="250"/>
      <c r="J39" s="250"/>
      <c r="K39" s="250"/>
      <c r="L39" s="250"/>
      <c r="M39" s="251"/>
      <c r="N39" s="8">
        <f>IF(N37&gt;N38,N37+N38,N37*2)</f>
        <v>0</v>
      </c>
      <c r="O39" s="21" t="s">
        <v>6</v>
      </c>
      <c r="P39" s="134">
        <f>SUM(P37:P38)</f>
        <v>0</v>
      </c>
      <c r="R39" s="123" t="s">
        <v>53</v>
      </c>
      <c r="S39" s="112"/>
    </row>
    <row r="40" spans="1:22" ht="32.25" customHeight="1">
      <c r="A40" s="276" t="s">
        <v>82</v>
      </c>
      <c r="B40" s="250"/>
      <c r="C40" s="250"/>
      <c r="D40" s="250"/>
      <c r="E40" s="250"/>
      <c r="F40" s="250"/>
      <c r="G40" s="250" t="s">
        <v>114</v>
      </c>
      <c r="H40" s="250"/>
      <c r="I40" s="250"/>
      <c r="J40" s="250"/>
      <c r="K40" s="250"/>
      <c r="L40" s="250"/>
      <c r="M40" s="251"/>
      <c r="N40" s="8">
        <f>ROUNDDOWN(IF(N3="マンション",N39/3,IF(N3="共同住宅等",N39*0.23,IF(N3="一戸建ての住宅",N39*0.23))),-3)</f>
        <v>0</v>
      </c>
      <c r="O40" s="21" t="s">
        <v>12</v>
      </c>
      <c r="P40" s="134">
        <f>ROUNDDOWN((P39*N2),-3)</f>
        <v>0</v>
      </c>
      <c r="S40" s="339" t="s">
        <v>55</v>
      </c>
      <c r="T40" s="339"/>
    </row>
    <row r="41" spans="1:22" ht="32.25" customHeight="1">
      <c r="A41" s="205" t="s">
        <v>127</v>
      </c>
      <c r="B41" s="285"/>
      <c r="C41" s="285"/>
      <c r="D41" s="285"/>
      <c r="E41" s="153"/>
      <c r="F41" s="285" t="s">
        <v>89</v>
      </c>
      <c r="G41" s="285"/>
      <c r="H41" s="285"/>
      <c r="I41" s="285"/>
      <c r="J41" s="285"/>
      <c r="K41" s="285"/>
      <c r="L41" s="178"/>
      <c r="M41" s="179"/>
      <c r="N41" s="83">
        <v>1025000</v>
      </c>
      <c r="O41" s="161" t="s">
        <v>12</v>
      </c>
      <c r="S41" s="116"/>
    </row>
    <row r="42" spans="1:22" ht="43.95" customHeight="1">
      <c r="A42" s="207"/>
      <c r="B42" s="277"/>
      <c r="C42" s="277"/>
      <c r="D42" s="277"/>
      <c r="E42" s="154"/>
      <c r="F42" s="277" t="s">
        <v>129</v>
      </c>
      <c r="G42" s="277"/>
      <c r="H42" s="277"/>
      <c r="I42" s="277"/>
      <c r="J42" s="277"/>
      <c r="K42" s="180"/>
      <c r="L42" s="87" t="s">
        <v>57</v>
      </c>
      <c r="M42" s="181"/>
      <c r="N42" s="83">
        <f>ROUNDDOWN(M42*Q46,-3)</f>
        <v>0</v>
      </c>
      <c r="O42" s="161" t="s">
        <v>12</v>
      </c>
      <c r="Q42" s="339" t="s">
        <v>55</v>
      </c>
      <c r="R42" s="339"/>
      <c r="S42" s="116"/>
    </row>
    <row r="43" spans="1:22" ht="43.95" customHeight="1" thickBot="1">
      <c r="A43" s="207"/>
      <c r="B43" s="277"/>
      <c r="C43" s="277"/>
      <c r="D43" s="277"/>
      <c r="E43" s="155"/>
      <c r="F43" s="302" t="s">
        <v>130</v>
      </c>
      <c r="G43" s="302"/>
      <c r="H43" s="302"/>
      <c r="I43" s="302"/>
      <c r="J43" s="350"/>
      <c r="K43" s="182"/>
      <c r="L43" s="183" t="s">
        <v>57</v>
      </c>
      <c r="M43" s="184"/>
      <c r="N43" s="83">
        <f>ROUNDDOWN(M43*Q48,-3)</f>
        <v>0</v>
      </c>
      <c r="O43" s="161" t="s">
        <v>12</v>
      </c>
      <c r="Q43" s="135"/>
      <c r="R43" s="116"/>
      <c r="S43" s="116"/>
    </row>
    <row r="44" spans="1:22" ht="32.25" customHeight="1" thickBot="1">
      <c r="A44" s="281" t="s">
        <v>83</v>
      </c>
      <c r="B44" s="282"/>
      <c r="C44" s="282"/>
      <c r="D44" s="282"/>
      <c r="E44" s="282"/>
      <c r="F44" s="282"/>
      <c r="G44" s="282"/>
      <c r="H44" s="282"/>
      <c r="I44" s="282"/>
      <c r="J44" s="282"/>
      <c r="K44" s="282"/>
      <c r="L44" s="185"/>
      <c r="M44" s="186"/>
      <c r="N44" s="187"/>
      <c r="O44" s="188" t="s">
        <v>12</v>
      </c>
      <c r="Q44" s="136">
        <f>IF(L42&gt;L44,L44,L42)</f>
        <v>0</v>
      </c>
    </row>
    <row r="45" spans="1:22" ht="136.5" customHeight="1">
      <c r="A45" s="275" t="s">
        <v>92</v>
      </c>
      <c r="B45" s="275"/>
      <c r="C45" s="275"/>
      <c r="D45" s="275"/>
      <c r="E45" s="275"/>
      <c r="F45" s="275"/>
      <c r="G45" s="275"/>
      <c r="H45" s="275"/>
      <c r="I45" s="275"/>
      <c r="J45" s="275"/>
      <c r="K45" s="275"/>
      <c r="L45" s="275"/>
      <c r="M45" s="275"/>
      <c r="N45" s="275"/>
      <c r="O45" s="275"/>
      <c r="Q45" s="136"/>
    </row>
    <row r="46" spans="1:22">
      <c r="Q46" s="136">
        <v>5000</v>
      </c>
    </row>
    <row r="47" spans="1:22">
      <c r="Q47" s="136"/>
    </row>
    <row r="48" spans="1:22">
      <c r="Q48" s="136">
        <v>7400</v>
      </c>
    </row>
    <row r="49" spans="17:17">
      <c r="Q49" s="137"/>
    </row>
  </sheetData>
  <mergeCells count="74">
    <mergeCell ref="D33:F33"/>
    <mergeCell ref="L2:M2"/>
    <mergeCell ref="N2:O2"/>
    <mergeCell ref="L3:M3"/>
    <mergeCell ref="N3:O3"/>
    <mergeCell ref="L4:M4"/>
    <mergeCell ref="N4:O5"/>
    <mergeCell ref="I18:J18"/>
    <mergeCell ref="I19:J19"/>
    <mergeCell ref="D20:E21"/>
    <mergeCell ref="I20:J20"/>
    <mergeCell ref="I21:J21"/>
    <mergeCell ref="I22:J22"/>
    <mergeCell ref="S4:S5"/>
    <mergeCell ref="Q5:Q6"/>
    <mergeCell ref="A6:F6"/>
    <mergeCell ref="G6:H6"/>
    <mergeCell ref="I6:K6"/>
    <mergeCell ref="L6:M6"/>
    <mergeCell ref="N6:O6"/>
    <mergeCell ref="A7:A24"/>
    <mergeCell ref="B7:B17"/>
    <mergeCell ref="C7:C15"/>
    <mergeCell ref="D7:F9"/>
    <mergeCell ref="D10:F12"/>
    <mergeCell ref="D13:F15"/>
    <mergeCell ref="C16:C17"/>
    <mergeCell ref="D16:F17"/>
    <mergeCell ref="B18:C23"/>
    <mergeCell ref="D18:E19"/>
    <mergeCell ref="D22:E23"/>
    <mergeCell ref="B24:K24"/>
    <mergeCell ref="I23:J23"/>
    <mergeCell ref="A25:A36"/>
    <mergeCell ref="B25:C30"/>
    <mergeCell ref="D25:F25"/>
    <mergeCell ref="I25:J25"/>
    <mergeCell ref="D26:F26"/>
    <mergeCell ref="I26:J26"/>
    <mergeCell ref="D27:F29"/>
    <mergeCell ref="G27:G29"/>
    <mergeCell ref="H27:H29"/>
    <mergeCell ref="B36:M36"/>
    <mergeCell ref="B31:K31"/>
    <mergeCell ref="B32:C35"/>
    <mergeCell ref="D32:F32"/>
    <mergeCell ref="I32:M35"/>
    <mergeCell ref="D34:F34"/>
    <mergeCell ref="D35:F35"/>
    <mergeCell ref="Q27:Q29"/>
    <mergeCell ref="D30:F30"/>
    <mergeCell ref="I30:J30"/>
    <mergeCell ref="M27:M29"/>
    <mergeCell ref="N27:N29"/>
    <mergeCell ref="O27:O29"/>
    <mergeCell ref="I27:J29"/>
    <mergeCell ref="K27:K29"/>
    <mergeCell ref="L27:L29"/>
    <mergeCell ref="A37:F37"/>
    <mergeCell ref="G37:M37"/>
    <mergeCell ref="A38:F38"/>
    <mergeCell ref="G38:M38"/>
    <mergeCell ref="S40:T40"/>
    <mergeCell ref="A39:F39"/>
    <mergeCell ref="G39:M39"/>
    <mergeCell ref="A45:O45"/>
    <mergeCell ref="Q42:R42"/>
    <mergeCell ref="A40:F40"/>
    <mergeCell ref="G40:M40"/>
    <mergeCell ref="A41:D43"/>
    <mergeCell ref="F41:K41"/>
    <mergeCell ref="F42:J42"/>
    <mergeCell ref="F43:J43"/>
    <mergeCell ref="A44:K44"/>
  </mergeCells>
  <phoneticPr fontId="8"/>
  <dataValidations count="4">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5">
      <formula1>$T$25:$U$25</formula1>
    </dataValidation>
    <dataValidation type="list" allowBlank="1" showInputMessage="1" showErrorMessage="1" sqref="N4">
      <formula1>"23％,'1/3"</formula1>
    </dataValidation>
  </dataValidation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4</xdr:col>
                    <xdr:colOff>38100</xdr:colOff>
                    <xdr:row>42</xdr:row>
                    <xdr:rowOff>0</xdr:rowOff>
                  </from>
                  <to>
                    <xdr:col>4</xdr:col>
                    <xdr:colOff>266700</xdr:colOff>
                    <xdr:row>42</xdr:row>
                    <xdr:rowOff>266700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4</xdr:col>
                    <xdr:colOff>38100</xdr:colOff>
                    <xdr:row>40</xdr:row>
                    <xdr:rowOff>76200</xdr:rowOff>
                  </from>
                  <to>
                    <xdr:col>4</xdr:col>
                    <xdr:colOff>266700</xdr:colOff>
                    <xdr:row>40</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【第１号様式の２】省エネ診断内訳</vt:lpstr>
      <vt:lpstr>【第１号様式の3】省エネ計画策定内訳 </vt:lpstr>
      <vt:lpstr>【第１号様式の４】省エネ改修（全体改修・省エネ）</vt:lpstr>
      <vt:lpstr>【第１号様式の４】省エネ改修（全体改修・ZEH）</vt:lpstr>
      <vt:lpstr>【第１号様式の４】省エネ改修（部分改修・省エネ）</vt:lpstr>
      <vt:lpstr>【第１号様式の４】省エネ改修（部分改修・ZEH）</vt:lpstr>
      <vt:lpstr>'【第１号様式の3】省エネ計画策定内訳 '!Print_Area</vt:lpstr>
      <vt:lpstr>'【第１号様式の４】省エネ改修（全体改修・ZEH）'!Print_Area</vt:lpstr>
      <vt:lpstr>'【第１号様式の４】省エネ改修（全体改修・省エネ）'!Print_Area</vt:lpstr>
      <vt:lpstr>'【第１号様式の４】省エネ改修（部分改修・ZEH）'!Print_Area</vt:lpstr>
      <vt:lpstr>'【第１号様式の４】省エネ改修（部分改修・省エネ）'!Print_Area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2023-07-12T09:07:09Z</dcterms:modified>
</cp:coreProperties>
</file>